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umemoto/Documents/45m科学運用/CfP2020/CfP_web/"/>
    </mc:Choice>
  </mc:AlternateContent>
  <xr:revisionPtr revIDLastSave="0" documentId="13_ncr:1_{0E78F78B-F1B4-DC4F-9917-C8994C241538}" xr6:coauthVersionLast="36" xr6:coauthVersionMax="36" xr10:uidLastSave="{00000000-0000-0000-0000-000000000000}"/>
  <bookViews>
    <workbookView xWindow="0" yWindow="460" windowWidth="31620" windowHeight="15460" tabRatio="500" activeTab="1" xr2:uid="{00000000-000D-0000-FFFF-FFFF00000000}"/>
  </bookViews>
  <sheets>
    <sheet name="Observation" sheetId="1" r:id="rId1"/>
    <sheet name="Pointing" sheetId="4" r:id="rId2"/>
    <sheet name="List" sheetId="2" r:id="rId3"/>
  </sheet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48" i="1" l="1"/>
  <c r="O52" i="1"/>
  <c r="O44" i="1"/>
  <c r="O40" i="1"/>
  <c r="B52" i="1"/>
  <c r="B48" i="1"/>
  <c r="B44" i="1"/>
  <c r="B40" i="1"/>
  <c r="A52" i="1"/>
  <c r="A48" i="1"/>
  <c r="A44" i="1"/>
  <c r="A40" i="1"/>
  <c r="P1" i="4"/>
  <c r="A15" i="4"/>
  <c r="B15" i="4"/>
  <c r="I25" i="4"/>
  <c r="I41" i="4"/>
  <c r="I21" i="4"/>
  <c r="A48" i="4"/>
  <c r="A47" i="4"/>
  <c r="A46" i="4"/>
  <c r="A45" i="4"/>
  <c r="A44" i="4"/>
  <c r="A43" i="4"/>
  <c r="A42" i="4"/>
  <c r="A41" i="4"/>
  <c r="A40" i="4"/>
  <c r="A39" i="4"/>
  <c r="A38" i="4"/>
  <c r="A37" i="4"/>
  <c r="A36" i="4"/>
  <c r="A35" i="4"/>
  <c r="A34" i="4"/>
  <c r="A33" i="4"/>
  <c r="A32" i="4"/>
  <c r="A31" i="4"/>
  <c r="A30" i="4"/>
  <c r="A29" i="4"/>
  <c r="A28" i="4"/>
  <c r="A27" i="4"/>
  <c r="A26" i="4"/>
  <c r="A25" i="4"/>
  <c r="A24" i="4"/>
  <c r="A23" i="4"/>
  <c r="A22" i="4"/>
  <c r="A21" i="4"/>
  <c r="A58" i="4"/>
  <c r="A59" i="4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68" i="1"/>
  <c r="A64" i="1"/>
  <c r="A60" i="1"/>
  <c r="A56" i="1"/>
  <c r="A36" i="1"/>
  <c r="A32" i="1"/>
  <c r="A28" i="1"/>
  <c r="A24" i="1"/>
  <c r="A20" i="1"/>
  <c r="B59" i="4"/>
  <c r="B58" i="4"/>
  <c r="B45" i="4"/>
  <c r="B41" i="4"/>
  <c r="B37" i="4"/>
  <c r="B33" i="4"/>
  <c r="B29" i="4"/>
  <c r="B25" i="4"/>
  <c r="B21" i="4"/>
  <c r="B71" i="1"/>
  <c r="B70" i="1"/>
  <c r="B69" i="1"/>
  <c r="B68" i="1"/>
  <c r="B67" i="1"/>
  <c r="B66" i="1"/>
  <c r="B65" i="1"/>
  <c r="B64" i="1"/>
  <c r="B73" i="1"/>
  <c r="B72" i="1"/>
  <c r="B60" i="1"/>
  <c r="B56" i="1"/>
  <c r="B36" i="1"/>
  <c r="B32" i="1"/>
  <c r="B28" i="1"/>
  <c r="B24" i="1"/>
  <c r="B82" i="1"/>
  <c r="B78" i="1"/>
  <c r="B74" i="1"/>
  <c r="B20" i="1"/>
  <c r="O45" i="4"/>
  <c r="O41" i="4"/>
  <c r="O37" i="4"/>
  <c r="O33" i="4"/>
  <c r="O29" i="4"/>
  <c r="O25" i="4"/>
  <c r="O21" i="4"/>
  <c r="O85" i="1"/>
  <c r="O84" i="1"/>
  <c r="O83" i="1"/>
  <c r="O82" i="1"/>
  <c r="O81" i="1"/>
  <c r="O80" i="1"/>
  <c r="O79" i="1"/>
  <c r="O78" i="1"/>
  <c r="O77" i="1"/>
  <c r="O76" i="1"/>
  <c r="O75" i="1"/>
  <c r="O74" i="1"/>
  <c r="O72" i="1"/>
  <c r="O68" i="1"/>
  <c r="O64" i="1"/>
  <c r="O60" i="1"/>
  <c r="O56" i="1"/>
  <c r="O36" i="1"/>
  <c r="O32" i="1"/>
  <c r="O28" i="1"/>
  <c r="O24" i="1"/>
  <c r="O20" i="1"/>
  <c r="N15" i="2"/>
  <c r="N14" i="2" s="1"/>
  <c r="N13" i="2" s="1"/>
  <c r="N12" i="2" s="1"/>
  <c r="N11" i="2" s="1"/>
  <c r="N10" i="2" s="1"/>
  <c r="N9" i="2" s="1"/>
  <c r="O15" i="2"/>
  <c r="O14" i="2"/>
  <c r="O13" i="2" s="1"/>
  <c r="O12" i="2" s="1"/>
  <c r="O11" i="2" s="1"/>
  <c r="O10" i="2" s="1"/>
  <c r="O9" i="2" s="1"/>
</calcChain>
</file>

<file path=xl/sharedStrings.xml><?xml version="1.0" encoding="utf-8"?>
<sst xmlns="http://schemas.openxmlformats.org/spreadsheetml/2006/main" count="209" uniqueCount="97">
  <si>
    <t>Device</t>
    <phoneticPr fontId="2"/>
  </si>
  <si>
    <t>FE</t>
    <phoneticPr fontId="2"/>
  </si>
  <si>
    <t>IF/Sideband</t>
    <phoneticPr fontId="2"/>
  </si>
  <si>
    <t>SpW</t>
    <phoneticPr fontId="2"/>
  </si>
  <si>
    <t>1st LO freq. (GHz)</t>
    <phoneticPr fontId="2"/>
  </si>
  <si>
    <t>Line/Transition</t>
    <phoneticPr fontId="2"/>
  </si>
  <si>
    <t>Rest Frequency (GHz)</t>
    <phoneticPr fontId="2"/>
  </si>
  <si>
    <t>Resolution (kHz)</t>
    <phoneticPr fontId="2"/>
  </si>
  <si>
    <t>Comments</t>
    <phoneticPr fontId="2"/>
  </si>
  <si>
    <t>Setup</t>
    <phoneticPr fontId="2"/>
  </si>
  <si>
    <t>H22</t>
    <phoneticPr fontId="2"/>
  </si>
  <si>
    <t>H40</t>
    <phoneticPr fontId="2"/>
  </si>
  <si>
    <t>T70</t>
    <phoneticPr fontId="2"/>
  </si>
  <si>
    <t>Z45</t>
    <phoneticPr fontId="2"/>
  </si>
  <si>
    <t>USB-H (7-11GHz)</t>
    <phoneticPr fontId="2"/>
  </si>
  <si>
    <t>USB-L (4-8GHz)</t>
    <phoneticPr fontId="2"/>
  </si>
  <si>
    <t>LSB-L (4-8GHz)</t>
    <phoneticPr fontId="2"/>
  </si>
  <si>
    <t>LSB-H (7-11GHz)</t>
    <phoneticPr fontId="2"/>
  </si>
  <si>
    <t>non SpW</t>
    <phoneticPr fontId="2"/>
  </si>
  <si>
    <t>spw1</t>
    <phoneticPr fontId="2"/>
  </si>
  <si>
    <t>spw2</t>
    <phoneticPr fontId="2"/>
  </si>
  <si>
    <t>Bandwidth (MHz)</t>
    <phoneticPr fontId="2"/>
  </si>
  <si>
    <t>non-SpW</t>
    <phoneticPr fontId="2"/>
  </si>
  <si>
    <t>SpW mode</t>
    <phoneticPr fontId="2"/>
  </si>
  <si>
    <t>Select from pull-down</t>
    <phoneticPr fontId="2"/>
  </si>
  <si>
    <t>Proposal ID</t>
    <phoneticPr fontId="2"/>
  </si>
  <si>
    <t>PI Name</t>
    <phoneticPr fontId="2"/>
  </si>
  <si>
    <t>Fill by your self</t>
    <phoneticPr fontId="2"/>
  </si>
  <si>
    <t>Backend</t>
    <phoneticPr fontId="2"/>
  </si>
  <si>
    <t>Frontend</t>
    <phoneticPr fontId="2"/>
  </si>
  <si>
    <t>FOREST 4-Beam</t>
    <phoneticPr fontId="2"/>
  </si>
  <si>
    <t>FOREST 1-Beam</t>
    <phoneticPr fontId="2"/>
  </si>
  <si>
    <t>Frontend</t>
    <phoneticPr fontId="2"/>
  </si>
  <si>
    <t>Backend</t>
    <phoneticPr fontId="2"/>
  </si>
  <si>
    <t>H22</t>
  </si>
  <si>
    <t>non SpW</t>
  </si>
  <si>
    <t>H40</t>
  </si>
  <si>
    <t>spw1</t>
  </si>
  <si>
    <t>Z45</t>
  </si>
  <si>
    <t>T70</t>
  </si>
  <si>
    <t>FOREST 4-Beam</t>
  </si>
  <si>
    <t>spw2</t>
  </si>
  <si>
    <t>FOREST 1-Beam</t>
  </si>
  <si>
    <t>Bandwidth (MHz)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</si>
  <si>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</si>
  <si>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</si>
  <si>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</si>
  <si>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</si>
  <si>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Frequency shifted ?</t>
    <phoneticPr fontId="2"/>
  </si>
  <si>
    <t>Shifted</t>
    <phoneticPr fontId="2"/>
  </si>
  <si>
    <t>NOT shifted
(Rest frame)</t>
    <phoneticPr fontId="2"/>
  </si>
  <si>
    <t>Source</t>
    <phoneticPr fontId="2"/>
  </si>
  <si>
    <t>Rest/Center Frequency (GHz)</t>
    <phoneticPr fontId="2"/>
  </si>
  <si>
    <t>Vlsr (km/s)  or 
z</t>
    <phoneticPr fontId="2"/>
  </si>
  <si>
    <t>PI Name</t>
    <phoneticPr fontId="2"/>
  </si>
  <si>
    <t>Proposal ID</t>
    <phoneticPr fontId="2"/>
  </si>
  <si>
    <t>Setup
ID</t>
    <phoneticPr fontId="2"/>
  </si>
  <si>
    <t>FOREST 2-Beam
(On-On)</t>
  </si>
  <si>
    <t>FOREST 2-Beam
(On-On)</t>
    <phoneticPr fontId="2"/>
  </si>
  <si>
    <t>Frequency shifted ?</t>
    <phoneticPr fontId="2"/>
  </si>
  <si>
    <t>Vlsr (km/s) or z</t>
    <phoneticPr fontId="2"/>
  </si>
  <si>
    <t>Frame</t>
    <phoneticPr fontId="2"/>
  </si>
  <si>
    <t>Value</t>
    <phoneticPr fontId="2"/>
  </si>
  <si>
    <t>Vlsr (km/s)</t>
    <phoneticPr fontId="2"/>
  </si>
  <si>
    <t>z</t>
    <phoneticPr fontId="2"/>
  </si>
  <si>
    <t>Filled by NRO</t>
    <phoneticPr fontId="2"/>
  </si>
  <si>
    <t>USB-L (4-8GHz)</t>
  </si>
  <si>
    <t>USB-L (4-8GHz)</t>
    <phoneticPr fontId="2"/>
  </si>
  <si>
    <t>USB-L (5-7GHz)</t>
  </si>
  <si>
    <t>USB-L (5-7GHz)</t>
    <phoneticPr fontId="2"/>
  </si>
  <si>
    <t>LSB-L (5-7GHz)</t>
    <phoneticPr fontId="2"/>
  </si>
  <si>
    <t>H2O maser</t>
    <phoneticPr fontId="2"/>
  </si>
  <si>
    <t>SiO maser 1-0 v=1</t>
    <phoneticPr fontId="2"/>
  </si>
  <si>
    <t>SiO maser 1-0 v=2</t>
    <phoneticPr fontId="2"/>
  </si>
  <si>
    <t>NOT shifted
(Rest frame)</t>
  </si>
  <si>
    <t>Source, Frontend, Backend, Frequency Information (1 of 2) - Observation (Science, Calibration)</t>
    <phoneticPr fontId="2"/>
  </si>
  <si>
    <t>Source, Frontend, Backend, Frequency Information (2 of 2) - Pointing</t>
    <phoneticPr fontId="2"/>
  </si>
  <si>
    <r>
      <t xml:space="preserve">The information provided with this form will be used for the </t>
    </r>
    <r>
      <rPr>
        <sz val="14"/>
        <color rgb="FFFF0000"/>
        <rFont val="ＭＳ Ｐゴシック"/>
        <family val="2"/>
        <charset val="128"/>
        <scheme val="minor"/>
      </rPr>
      <t>Technical Assessment</t>
    </r>
    <r>
      <rPr>
        <sz val="14"/>
        <color theme="1"/>
        <rFont val="ＭＳ Ｐゴシック"/>
        <family val="2"/>
        <charset val="128"/>
        <scheme val="minor"/>
      </rPr>
      <t xml:space="preserve"> and the </t>
    </r>
    <r>
      <rPr>
        <sz val="14"/>
        <color rgb="FFFF0000"/>
        <rFont val="ＭＳ Ｐゴシック"/>
        <family val="2"/>
        <charset val="128"/>
        <scheme val="minor"/>
      </rPr>
      <t>Receiver Tuning Parameter Check</t>
    </r>
    <r>
      <rPr>
        <sz val="14"/>
        <color theme="1"/>
        <rFont val="ＭＳ Ｐゴシック"/>
        <family val="2"/>
        <charset val="128"/>
        <scheme val="minor"/>
      </rPr>
      <t xml:space="preserve">. </t>
    </r>
    <phoneticPr fontId="2"/>
  </si>
  <si>
    <r>
      <t xml:space="preserve">Notes for Columns:
- Source - Vlsr (km/s) or z: 
      One representative value is enough, even if your proposal includes multiple sources with different Vlsr. 
      </t>
    </r>
    <r>
      <rPr>
        <sz val="14"/>
        <color rgb="FFFF0000"/>
        <rFont val="ＭＳ Ｐゴシック"/>
        <family val="2"/>
        <charset val="128"/>
        <scheme val="minor"/>
      </rPr>
      <t>However, please make another setups, if your sources have large velocity/redshift differences that cause large frequency differences of &gt; 0.5GHz (~ 1000 km/s @ 115 GHz).</t>
    </r>
    <r>
      <rPr>
        <sz val="14"/>
        <color theme="1"/>
        <rFont val="ＭＳ Ｐゴシック"/>
        <family val="2"/>
        <charset val="128"/>
        <scheme val="minor"/>
      </rPr>
      <t xml:space="preserve"> 
- Device - Frontend - Frequency shifted ?: 
      Indicate whether the frequencies in "1st LO freq. (GHz)" and "Rest/Center Frequency (GHz)" columns are Doppler-/red- "Shifted" or "NOT-shifted (Rest frame)" by selecting from pull-down choices. 
      </t>
    </r>
    <r>
      <rPr>
        <sz val="14"/>
        <color rgb="FFFF0000"/>
        <rFont val="ＭＳ Ｐゴシック"/>
        <family val="2"/>
        <charset val="128"/>
        <scheme val="minor"/>
      </rPr>
      <t xml:space="preserve">Please select "Shifted", if your sources have large Doppler-/red-shift that cause large frequency shift of &gt; 0.5GHz (~ 1000 km/s @ 115 GHz). </t>
    </r>
    <r>
      <rPr>
        <sz val="14"/>
        <color theme="1"/>
        <rFont val="ＭＳ Ｐゴシック"/>
        <family val="2"/>
        <charset val="128"/>
        <scheme val="minor"/>
      </rPr>
      <t xml:space="preserve">
- Device - Frontend - 1st LO freq. (GHz): 
      Input the frequency of 1st LO you will use.
      </t>
    </r>
    <r>
      <rPr>
        <sz val="14"/>
        <color rgb="FFFF0000"/>
        <rFont val="ＭＳ Ｐゴシック"/>
        <family val="2"/>
        <charset val="128"/>
        <scheme val="minor"/>
      </rPr>
      <t>If your sources have large Doppler-/red-shift that cause large frequency shift of &gt; 0.5GHz (~ 1000 km/s @ 115 GHz), the frequency here should be shifted one (NOT rest frequency).</t>
    </r>
    <r>
      <rPr>
        <sz val="14"/>
        <color theme="1"/>
        <rFont val="ＭＳ Ｐゴシック"/>
        <family val="2"/>
        <charset val="128"/>
        <scheme val="minor"/>
      </rPr>
      <t xml:space="preserve">
- Device - Backend - Rest/Center Frequency (GHz): 
      Input the rest frequency of the target line or center frequnecy of spectrometer array. 
     </t>
    </r>
    <r>
      <rPr>
        <sz val="14"/>
        <color rgb="FFFF0000"/>
        <rFont val="ＭＳ Ｐゴシック"/>
        <family val="2"/>
        <charset val="128"/>
        <scheme val="minor"/>
      </rPr>
      <t xml:space="preserve"> If your sources have large Doppler-/red-shift that cause large frequency shift of &gt; 0.5GHz (~ 1000 km/s @ 115 GHz), the frequency here should be shifted one (NOT rest frequency).</t>
    </r>
    <phoneticPr fontId="2"/>
  </si>
  <si>
    <r>
      <t>This form consists of two (2) sheets -- "</t>
    </r>
    <r>
      <rPr>
        <sz val="14"/>
        <color theme="5"/>
        <rFont val="ＭＳ Ｐゴシック"/>
        <family val="2"/>
        <charset val="128"/>
        <scheme val="minor"/>
      </rPr>
      <t>Observation</t>
    </r>
    <r>
      <rPr>
        <sz val="14"/>
        <color theme="1"/>
        <rFont val="ＭＳ Ｐゴシック"/>
        <family val="2"/>
        <charset val="128"/>
        <scheme val="minor"/>
      </rPr>
      <t>" and "</t>
    </r>
    <r>
      <rPr>
        <sz val="14"/>
        <color rgb="FF0000FF"/>
        <rFont val="ＭＳ Ｐゴシック"/>
        <family val="2"/>
        <charset val="128"/>
        <scheme val="minor"/>
      </rPr>
      <t>Pointing</t>
    </r>
    <r>
      <rPr>
        <sz val="14"/>
        <color theme="1"/>
        <rFont val="ＭＳ Ｐゴシック"/>
        <family val="2"/>
        <charset val="128"/>
        <scheme val="minor"/>
      </rPr>
      <t>". 
The "</t>
    </r>
    <r>
      <rPr>
        <sz val="14"/>
        <color theme="5"/>
        <rFont val="ＭＳ Ｐゴシック"/>
        <family val="2"/>
        <charset val="128"/>
        <scheme val="minor"/>
      </rPr>
      <t>Observation</t>
    </r>
    <r>
      <rPr>
        <sz val="14"/>
        <color theme="1"/>
        <rFont val="ＭＳ Ｐゴシック"/>
        <family val="2"/>
        <charset val="128"/>
        <scheme val="minor"/>
      </rPr>
      <t xml:space="preserve">" sheet should be filled with your settings for the science and calibration observation. 
There are tables for </t>
    </r>
    <r>
      <rPr>
        <sz val="14"/>
        <color theme="5"/>
        <rFont val="ＭＳ Ｐゴシック"/>
        <family val="2"/>
        <charset val="128"/>
        <scheme val="minor"/>
      </rPr>
      <t>(O-L) Line/Spectroscopy</t>
    </r>
    <r>
      <rPr>
        <sz val="14"/>
        <color theme="1"/>
        <rFont val="ＭＳ Ｐゴシック"/>
        <family val="2"/>
        <charset val="128"/>
        <scheme val="minor"/>
      </rPr>
      <t xml:space="preserve"> and </t>
    </r>
    <r>
      <rPr>
        <sz val="14"/>
        <color theme="5"/>
        <rFont val="ＭＳ Ｐゴシック"/>
        <family val="2"/>
        <charset val="128"/>
        <scheme val="minor"/>
      </rPr>
      <t>(O-C) Continuum</t>
    </r>
    <r>
      <rPr>
        <sz val="14"/>
        <color theme="1"/>
        <rFont val="ＭＳ Ｐゴシック"/>
        <family val="2"/>
        <charset val="128"/>
        <scheme val="minor"/>
      </rPr>
      <t>. 
The "</t>
    </r>
    <r>
      <rPr>
        <sz val="14"/>
        <color rgb="FF0000FF"/>
        <rFont val="ＭＳ Ｐゴシック"/>
        <family val="2"/>
        <charset val="128"/>
        <scheme val="minor"/>
      </rPr>
      <t>Pointing</t>
    </r>
    <r>
      <rPr>
        <sz val="14"/>
        <color theme="1"/>
        <rFont val="ＭＳ Ｐゴシック"/>
        <family val="2"/>
        <charset val="128"/>
        <scheme val="minor"/>
      </rPr>
      <t xml:space="preserve">" sheet should be filled with your settings for the pointing observation. 
There are tables for </t>
    </r>
    <r>
      <rPr>
        <sz val="14"/>
        <color rgb="FF0000FF"/>
        <rFont val="ＭＳ Ｐゴシック"/>
        <family val="2"/>
        <charset val="128"/>
        <scheme val="minor"/>
      </rPr>
      <t>(P-L) Line/Spectroscopy</t>
    </r>
    <r>
      <rPr>
        <sz val="14"/>
        <color theme="1"/>
        <rFont val="ＭＳ Ｐゴシック"/>
        <family val="2"/>
        <charset val="128"/>
        <scheme val="minor"/>
      </rPr>
      <t xml:space="preserve"> and </t>
    </r>
    <r>
      <rPr>
        <sz val="14"/>
        <color rgb="FF0000FF"/>
        <rFont val="ＭＳ Ｐゴシック"/>
        <family val="2"/>
        <charset val="128"/>
        <scheme val="minor"/>
      </rPr>
      <t>(P-C) Continuum</t>
    </r>
    <r>
      <rPr>
        <sz val="14"/>
        <color theme="1"/>
        <rFont val="ＭＳ Ｐゴシック"/>
        <family val="2"/>
        <charset val="128"/>
        <scheme val="minor"/>
      </rPr>
      <t xml:space="preserve">.
Please fill these tables by selecting from </t>
    </r>
    <r>
      <rPr>
        <sz val="14"/>
        <color rgb="FF008000"/>
        <rFont val="ＭＳ Ｐゴシック"/>
        <family val="2"/>
        <charset val="128"/>
        <scheme val="minor"/>
      </rPr>
      <t>pull-down choices</t>
    </r>
    <r>
      <rPr>
        <sz val="14"/>
        <color theme="1"/>
        <rFont val="ＭＳ Ｐゴシック"/>
        <family val="2"/>
        <charset val="128"/>
        <scheme val="minor"/>
      </rPr>
      <t xml:space="preserve"> and </t>
    </r>
    <r>
      <rPr>
        <sz val="14"/>
        <color theme="9"/>
        <rFont val="ＭＳ Ｐゴシック"/>
        <family val="2"/>
        <charset val="128"/>
        <scheme val="minor"/>
      </rPr>
      <t>inputing by your self</t>
    </r>
    <r>
      <rPr>
        <sz val="14"/>
        <color theme="1"/>
        <rFont val="ＭＳ Ｐゴシック"/>
        <family val="2"/>
        <charset val="128"/>
        <scheme val="minor"/>
      </rPr>
      <t>.
You can add setups by copy &amp; insert rows, if the multiple settings are required for your observation (and pointing).
You can delete the unnecessary setups.</t>
    </r>
    <phoneticPr fontId="2"/>
  </si>
  <si>
    <t>(O-L) Observation (Line/Spectroscopy)</t>
    <phoneticPr fontId="2"/>
  </si>
  <si>
    <t>OL</t>
    <phoneticPr fontId="2"/>
  </si>
  <si>
    <t>OL</t>
    <phoneticPr fontId="2"/>
  </si>
  <si>
    <t>PL</t>
    <phoneticPr fontId="2"/>
  </si>
  <si>
    <t>(P-L) Pointing (Line/Spectroscopy)</t>
    <phoneticPr fontId="2"/>
  </si>
  <si>
    <t>(P-C) Pointing (Continuum)</t>
    <phoneticPr fontId="2"/>
  </si>
  <si>
    <t>PC</t>
    <phoneticPr fontId="2"/>
  </si>
  <si>
    <t>Filled by NRO</t>
    <phoneticPr fontId="2"/>
  </si>
  <si>
    <t>FAMILY NAME, Given name</t>
    <phoneticPr fontId="2"/>
  </si>
  <si>
    <t>Filled by NRO</t>
    <phoneticPr fontId="2"/>
  </si>
  <si>
    <t>H22 &amp; H40
(Simultaneous)</t>
  </si>
  <si>
    <t>H22 &amp; H40
(Simultaneous)</t>
    <phoneticPr fontId="2"/>
  </si>
  <si>
    <t>H22
USB-L (5-7GHz)</t>
  </si>
  <si>
    <t>H22
USB-L (5-7GHz)</t>
    <phoneticPr fontId="2"/>
  </si>
  <si>
    <t>H40
USB-L (5-7GHz)</t>
  </si>
  <si>
    <t>H40
USB-L (5-7GHz)</t>
    <phoneticPr fontId="2"/>
  </si>
  <si>
    <t xml:space="preserve"> 2018B Rev.01 (2018-10-28 TM)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</si>
</sst>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rgb="FFFF0000"/>
      <name val="ＭＳ Ｐゴシック"/>
      <family val="2"/>
      <charset val="128"/>
      <scheme val="minor"/>
    </font>
    <font>
      <sz val="14"/>
      <color rgb="FF0000FF"/>
      <name val="ＭＳ Ｐゴシック"/>
      <family val="2"/>
      <charset val="128"/>
      <scheme val="minor"/>
    </font>
    <font>
      <sz val="14"/>
      <color theme="9"/>
      <name val="ＭＳ Ｐゴシック"/>
      <family val="2"/>
      <charset val="128"/>
      <scheme val="minor"/>
    </font>
    <font>
      <sz val="14"/>
      <color rgb="FF008000"/>
      <name val="ＭＳ Ｐゴシック"/>
      <family val="2"/>
      <charset val="128"/>
      <scheme val="minor"/>
    </font>
    <font>
      <sz val="14"/>
      <color theme="5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</borders>
  <cellStyleXfs count="284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77">
    <xf numFmtId="0" fontId="0" fillId="0" borderId="0" xfId="0"/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0" fillId="0" borderId="0" xfId="0" applyFill="1" applyBorder="1"/>
    <xf numFmtId="0" fontId="0" fillId="0" borderId="0" xfId="0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0" fillId="3" borderId="6" xfId="0" applyFill="1" applyBorder="1" applyAlignment="1">
      <alignment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9" xfId="0" applyFill="1" applyBorder="1" applyAlignment="1">
      <alignment vertical="center" wrapText="1"/>
    </xf>
    <xf numFmtId="0" fontId="0" fillId="0" borderId="0" xfId="0" applyFill="1" applyAlignment="1">
      <alignment wrapText="1"/>
    </xf>
    <xf numFmtId="0" fontId="0" fillId="0" borderId="6" xfId="0" applyFill="1" applyBorder="1" applyAlignment="1">
      <alignment wrapText="1"/>
    </xf>
    <xf numFmtId="0" fontId="0" fillId="0" borderId="3" xfId="0" applyFill="1" applyBorder="1" applyAlignment="1">
      <alignment vertical="center" wrapText="1"/>
    </xf>
    <xf numFmtId="0" fontId="0" fillId="0" borderId="6" xfId="0" applyFill="1" applyBorder="1" applyAlignment="1">
      <alignment vertical="center" wrapText="1"/>
    </xf>
    <xf numFmtId="0" fontId="0" fillId="0" borderId="29" xfId="0" applyFill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0" xfId="0" applyFill="1" applyAlignment="1"/>
    <xf numFmtId="0" fontId="6" fillId="0" borderId="0" xfId="0" applyFont="1" applyFill="1" applyAlignment="1"/>
    <xf numFmtId="0" fontId="0" fillId="0" borderId="2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34" xfId="0" applyFill="1" applyBorder="1" applyAlignment="1">
      <alignment horizontal="center" vertical="center" wrapText="1"/>
    </xf>
    <xf numFmtId="0" fontId="0" fillId="0" borderId="41" xfId="0" applyFill="1" applyBorder="1" applyAlignment="1">
      <alignment horizontal="center" vertical="center" wrapText="1"/>
    </xf>
    <xf numFmtId="0" fontId="0" fillId="0" borderId="38" xfId="0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0" borderId="33" xfId="0" applyFill="1" applyBorder="1" applyAlignment="1">
      <alignment horizontal="center" vertical="center" wrapText="1"/>
    </xf>
    <xf numFmtId="0" fontId="0" fillId="3" borderId="33" xfId="0" applyFill="1" applyBorder="1" applyAlignment="1">
      <alignment vertical="center" wrapText="1"/>
    </xf>
    <xf numFmtId="0" fontId="0" fillId="3" borderId="37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3" xfId="0" applyBorder="1" applyAlignment="1">
      <alignment wrapText="1"/>
    </xf>
    <xf numFmtId="0" fontId="0" fillId="0" borderId="40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2" borderId="22" xfId="0" applyFill="1" applyBorder="1" applyAlignment="1">
      <alignment horizontal="center" vertical="center" wrapText="1"/>
    </xf>
    <xf numFmtId="0" fontId="0" fillId="2" borderId="44" xfId="0" applyFill="1" applyBorder="1" applyAlignment="1">
      <alignment horizontal="center" vertical="center" wrapText="1"/>
    </xf>
    <xf numFmtId="0" fontId="0" fillId="4" borderId="42" xfId="0" applyFill="1" applyBorder="1" applyAlignment="1">
      <alignment horizontal="center" vertical="center" wrapText="1"/>
    </xf>
    <xf numFmtId="0" fontId="0" fillId="0" borderId="46" xfId="0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41" xfId="0" applyFill="1" applyBorder="1" applyAlignment="1">
      <alignment horizontal="center" vertical="center" wrapText="1"/>
    </xf>
    <xf numFmtId="0" fontId="0" fillId="3" borderId="38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35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6" fillId="4" borderId="0" xfId="0" applyFont="1" applyFill="1" applyAlignment="1"/>
    <xf numFmtId="0" fontId="6" fillId="3" borderId="0" xfId="0" applyFont="1" applyFill="1" applyAlignment="1">
      <alignment wrapText="1"/>
    </xf>
    <xf numFmtId="0" fontId="6" fillId="3" borderId="37" xfId="0" applyFont="1" applyFill="1" applyBorder="1" applyAlignment="1">
      <alignment wrapText="1"/>
    </xf>
    <xf numFmtId="0" fontId="7" fillId="0" borderId="0" xfId="0" applyFont="1"/>
    <xf numFmtId="0" fontId="8" fillId="0" borderId="0" xfId="0" applyFont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6" fillId="0" borderId="0" xfId="0" applyFont="1" applyFill="1" applyAlignment="1">
      <alignment wrapText="1"/>
    </xf>
    <xf numFmtId="0" fontId="6" fillId="0" borderId="37" xfId="0" applyFont="1" applyFill="1" applyBorder="1" applyAlignment="1">
      <alignment wrapText="1"/>
    </xf>
    <xf numFmtId="0" fontId="8" fillId="0" borderId="0" xfId="0" applyFont="1" applyAlignment="1">
      <alignment horizontal="right" vertical="top" wrapText="1"/>
    </xf>
    <xf numFmtId="0" fontId="8" fillId="0" borderId="0" xfId="0" applyFont="1" applyAlignment="1">
      <alignment vertical="top" wrapText="1"/>
    </xf>
    <xf numFmtId="0" fontId="0" fillId="4" borderId="10" xfId="0" applyFill="1" applyBorder="1" applyAlignment="1">
      <alignment horizontal="center" vertical="center" wrapText="1"/>
    </xf>
    <xf numFmtId="0" fontId="8" fillId="2" borderId="0" xfId="0" applyFont="1" applyFill="1" applyAlignment="1"/>
    <xf numFmtId="0" fontId="8" fillId="3" borderId="0" xfId="0" applyFont="1" applyFill="1" applyAlignment="1"/>
    <xf numFmtId="0" fontId="8" fillId="4" borderId="0" xfId="0" applyFont="1" applyFill="1" applyAlignment="1"/>
    <xf numFmtId="0" fontId="6" fillId="0" borderId="0" xfId="0" applyFont="1" applyFill="1" applyBorder="1" applyAlignment="1">
      <alignment wrapText="1"/>
    </xf>
    <xf numFmtId="0" fontId="6" fillId="4" borderId="37" xfId="0" applyFont="1" applyFill="1" applyBorder="1" applyAlignment="1">
      <alignment vertical="center"/>
    </xf>
    <xf numFmtId="0" fontId="6" fillId="0" borderId="37" xfId="0" applyFont="1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 wrapText="1"/>
    </xf>
    <xf numFmtId="0" fontId="0" fillId="0" borderId="54" xfId="0" applyFill="1" applyBorder="1" applyAlignment="1">
      <alignment horizontal="center" vertical="center" wrapText="1"/>
    </xf>
    <xf numFmtId="0" fontId="0" fillId="3" borderId="55" xfId="0" applyFill="1" applyBorder="1" applyAlignment="1">
      <alignment vertical="center" wrapText="1"/>
    </xf>
    <xf numFmtId="0" fontId="0" fillId="3" borderId="56" xfId="0" applyFill="1" applyBorder="1" applyAlignment="1">
      <alignment vertical="center" wrapText="1"/>
    </xf>
    <xf numFmtId="0" fontId="0" fillId="3" borderId="57" xfId="0" applyFill="1" applyBorder="1" applyAlignment="1">
      <alignment vertical="center" wrapText="1"/>
    </xf>
    <xf numFmtId="0" fontId="0" fillId="3" borderId="58" xfId="0" applyFill="1" applyBorder="1" applyAlignment="1">
      <alignment vertical="center" wrapText="1"/>
    </xf>
    <xf numFmtId="0" fontId="0" fillId="3" borderId="59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19" xfId="0" applyFill="1" applyBorder="1" applyAlignment="1">
      <alignment vertical="center" wrapText="1"/>
    </xf>
    <xf numFmtId="0" fontId="0" fillId="3" borderId="20" xfId="0" applyFill="1" applyBorder="1" applyAlignment="1">
      <alignment vertical="center" wrapText="1"/>
    </xf>
    <xf numFmtId="0" fontId="0" fillId="3" borderId="21" xfId="0" applyFill="1" applyBorder="1" applyAlignment="1">
      <alignment vertical="center" wrapText="1"/>
    </xf>
    <xf numFmtId="0" fontId="0" fillId="0" borderId="47" xfId="0" applyFill="1" applyBorder="1" applyAlignment="1">
      <alignment horizontal="center" vertical="center" wrapText="1"/>
    </xf>
    <xf numFmtId="0" fontId="0" fillId="0" borderId="46" xfId="0" applyFill="1" applyBorder="1" applyAlignment="1">
      <alignment horizontal="center" vertical="center" wrapText="1"/>
    </xf>
    <xf numFmtId="0" fontId="0" fillId="0" borderId="34" xfId="0" applyFill="1" applyBorder="1" applyAlignment="1">
      <alignment horizontal="center" vertical="center" wrapText="1"/>
    </xf>
    <xf numFmtId="0" fontId="0" fillId="0" borderId="35" xfId="0" applyFill="1" applyBorder="1" applyAlignment="1">
      <alignment horizontal="center" vertical="center" wrapText="1"/>
    </xf>
    <xf numFmtId="0" fontId="0" fillId="0" borderId="50" xfId="0" applyFill="1" applyBorder="1" applyAlignment="1">
      <alignment horizontal="center" vertical="center" wrapText="1"/>
    </xf>
    <xf numFmtId="0" fontId="0" fillId="0" borderId="52" xfId="0" applyFill="1" applyBorder="1" applyAlignment="1">
      <alignment horizontal="center" vertical="center" wrapText="1"/>
    </xf>
    <xf numFmtId="0" fontId="0" fillId="4" borderId="49" xfId="0" applyFill="1" applyBorder="1" applyAlignment="1">
      <alignment horizontal="center" vertical="center" wrapText="1"/>
    </xf>
    <xf numFmtId="0" fontId="0" fillId="4" borderId="53" xfId="0" applyFill="1" applyBorder="1" applyAlignment="1">
      <alignment horizontal="center" vertical="center" wrapText="1"/>
    </xf>
    <xf numFmtId="0" fontId="0" fillId="2" borderId="47" xfId="0" applyFill="1" applyBorder="1" applyAlignment="1">
      <alignment horizontal="center" vertical="center" wrapText="1"/>
    </xf>
    <xf numFmtId="0" fontId="0" fillId="2" borderId="46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0" fillId="3" borderId="35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31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4" borderId="50" xfId="0" applyFill="1" applyBorder="1" applyAlignment="1">
      <alignment horizontal="center" vertical="center" wrapText="1"/>
    </xf>
    <xf numFmtId="0" fontId="0" fillId="4" borderId="51" xfId="0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0" fillId="4" borderId="52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2" borderId="3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0" fillId="0" borderId="28" xfId="0" applyFill="1" applyBorder="1" applyAlignment="1">
      <alignment horizontal="center" vertical="center" wrapText="1"/>
    </xf>
    <xf numFmtId="0" fontId="0" fillId="0" borderId="32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8" fillId="0" borderId="0" xfId="0" applyFont="1" applyFill="1" applyAlignment="1">
      <alignment vertical="top" wrapText="1"/>
    </xf>
    <xf numFmtId="0" fontId="0" fillId="0" borderId="16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6" fillId="0" borderId="48" xfId="0" applyFont="1" applyFill="1" applyBorder="1" applyAlignment="1"/>
    <xf numFmtId="0" fontId="0" fillId="3" borderId="20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2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5" xfId="0" applyBorder="1" applyAlignment="1">
      <alignment horizontal="left" wrapText="1"/>
    </xf>
    <xf numFmtId="0" fontId="0" fillId="0" borderId="26" xfId="0" applyBorder="1" applyAlignment="1">
      <alignment horizontal="left" wrapText="1"/>
    </xf>
    <xf numFmtId="0" fontId="0" fillId="0" borderId="23" xfId="0" applyBorder="1" applyAlignment="1">
      <alignment horizontal="left" wrapText="1"/>
    </xf>
    <xf numFmtId="0" fontId="0" fillId="0" borderId="39" xfId="0" applyBorder="1" applyAlignment="1">
      <alignment wrapText="1"/>
    </xf>
    <xf numFmtId="0" fontId="0" fillId="0" borderId="40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2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3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0" borderId="51" xfId="0" applyFill="1" applyBorder="1" applyAlignment="1">
      <alignment horizontal="center" vertical="center" wrapText="1"/>
    </xf>
    <xf numFmtId="0" fontId="0" fillId="4" borderId="36" xfId="0" applyFill="1" applyBorder="1" applyAlignment="1">
      <alignment horizontal="center" vertical="center" wrapText="1"/>
    </xf>
    <xf numFmtId="0" fontId="0" fillId="3" borderId="29" xfId="0" applyFill="1" applyBorder="1" applyAlignment="1">
      <alignment horizontal="center" vertical="center" wrapText="1"/>
    </xf>
    <xf numFmtId="0" fontId="0" fillId="3" borderId="32" xfId="0" applyFill="1" applyBorder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0" fillId="2" borderId="29" xfId="0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27" xfId="0" applyBorder="1" applyAlignment="1"/>
    <xf numFmtId="0" fontId="0" fillId="0" borderId="26" xfId="0" applyBorder="1" applyAlignment="1"/>
    <xf numFmtId="0" fontId="0" fillId="0" borderId="12" xfId="0" applyBorder="1" applyAlignment="1"/>
    <xf numFmtId="0" fontId="0" fillId="0" borderId="25" xfId="0" applyBorder="1" applyAlignment="1"/>
    <xf numFmtId="0" fontId="0" fillId="0" borderId="23" xfId="0" applyBorder="1" applyAlignment="1"/>
    <xf numFmtId="0" fontId="0" fillId="0" borderId="45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</cellXfs>
  <cellStyles count="284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4" builtinId="8" hidden="1"/>
    <cellStyle name="ハイパーリンク" xfId="56" builtinId="8" hidden="1"/>
    <cellStyle name="ハイパーリンク" xfId="58" builtinId="8" hidden="1"/>
    <cellStyle name="ハイパーリンク" xfId="60" builtinId="8" hidden="1"/>
    <cellStyle name="ハイパーリンク" xfId="62" builtinId="8" hidden="1"/>
    <cellStyle name="ハイパーリンク" xfId="64" builtinId="8" hidden="1"/>
    <cellStyle name="ハイパーリンク" xfId="66" builtinId="8" hidden="1"/>
    <cellStyle name="ハイパーリンク" xfId="68" builtinId="8" hidden="1"/>
    <cellStyle name="ハイパーリンク" xfId="70" builtinId="8" hidden="1"/>
    <cellStyle name="ハイパーリンク" xfId="72" builtinId="8" hidden="1"/>
    <cellStyle name="ハイパーリンク" xfId="74" builtinId="8" hidden="1"/>
    <cellStyle name="ハイパーリンク" xfId="76" builtinId="8" hidden="1"/>
    <cellStyle name="ハイパーリンク" xfId="78" builtinId="8" hidden="1"/>
    <cellStyle name="ハイパーリンク" xfId="80" builtinId="8" hidden="1"/>
    <cellStyle name="ハイパーリンク" xfId="82" builtinId="8" hidden="1"/>
    <cellStyle name="ハイパーリンク" xfId="84" builtinId="8" hidden="1"/>
    <cellStyle name="ハイパーリンク" xfId="86" builtinId="8" hidden="1"/>
    <cellStyle name="ハイパーリンク" xfId="88" builtinId="8" hidden="1"/>
    <cellStyle name="ハイパーリンク" xfId="90" builtinId="8" hidden="1"/>
    <cellStyle name="ハイパーリンク" xfId="92" builtinId="8" hidden="1"/>
    <cellStyle name="ハイパーリンク" xfId="94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ハイパーリンク" xfId="172" builtinId="8" hidden="1"/>
    <cellStyle name="ハイパーリンク" xfId="174" builtinId="8" hidden="1"/>
    <cellStyle name="ハイパーリンク" xfId="176" builtinId="8" hidden="1"/>
    <cellStyle name="ハイパーリンク" xfId="178" builtinId="8" hidden="1"/>
    <cellStyle name="ハイパーリンク" xfId="180" builtinId="8" hidden="1"/>
    <cellStyle name="ハイパーリンク" xfId="182" builtinId="8" hidden="1"/>
    <cellStyle name="ハイパーリンク" xfId="184" builtinId="8" hidden="1"/>
    <cellStyle name="ハイパーリンク" xfId="186" builtinId="8" hidden="1"/>
    <cellStyle name="ハイパーリンク" xfId="188" builtinId="8" hidden="1"/>
    <cellStyle name="ハイパーリンク" xfId="190" builtinId="8" hidden="1"/>
    <cellStyle name="ハイパーリンク" xfId="192" builtinId="8" hidden="1"/>
    <cellStyle name="ハイパーリンク" xfId="194" builtinId="8" hidden="1"/>
    <cellStyle name="ハイパーリンク" xfId="196" builtinId="8" hidden="1"/>
    <cellStyle name="ハイパーリンク" xfId="198" builtinId="8" hidden="1"/>
    <cellStyle name="ハイパーリンク" xfId="200" builtinId="8" hidden="1"/>
    <cellStyle name="ハイパーリンク" xfId="202" builtinId="8" hidden="1"/>
    <cellStyle name="ハイパーリンク" xfId="204" builtinId="8" hidden="1"/>
    <cellStyle name="ハイパーリンク" xfId="206" builtinId="8" hidden="1"/>
    <cellStyle name="ハイパーリンク" xfId="208" builtinId="8" hidden="1"/>
    <cellStyle name="ハイパーリンク" xfId="210" builtinId="8" hidden="1"/>
    <cellStyle name="ハイパーリンク" xfId="212" builtinId="8" hidden="1"/>
    <cellStyle name="ハイパーリンク" xfId="214" builtinId="8" hidden="1"/>
    <cellStyle name="ハイパーリンク" xfId="216" builtinId="8" hidden="1"/>
    <cellStyle name="ハイパーリンク" xfId="218" builtinId="8" hidden="1"/>
    <cellStyle name="ハイパーリンク" xfId="220" builtinId="8" hidden="1"/>
    <cellStyle name="ハイパーリンク" xfId="222" builtinId="8" hidden="1"/>
    <cellStyle name="ハイパーリンク" xfId="224" builtinId="8" hidden="1"/>
    <cellStyle name="ハイパーリンク" xfId="226" builtinId="8" hidden="1"/>
    <cellStyle name="ハイパーリンク" xfId="228" builtinId="8" hidden="1"/>
    <cellStyle name="ハイパーリンク" xfId="230" builtinId="8" hidden="1"/>
    <cellStyle name="ハイパーリンク" xfId="232" builtinId="8" hidden="1"/>
    <cellStyle name="ハイパーリンク" xfId="234" builtinId="8" hidden="1"/>
    <cellStyle name="ハイパーリンク" xfId="236" builtinId="8" hidden="1"/>
    <cellStyle name="ハイパーリンク" xfId="238" builtinId="8" hidden="1"/>
    <cellStyle name="ハイパーリンク" xfId="240" builtinId="8" hidden="1"/>
    <cellStyle name="ハイパーリンク" xfId="242" builtinId="8" hidden="1"/>
    <cellStyle name="ハイパーリンク" xfId="244" builtinId="8" hidden="1"/>
    <cellStyle name="ハイパーリンク" xfId="246" builtinId="8" hidden="1"/>
    <cellStyle name="ハイパーリンク" xfId="248" builtinId="8" hidden="1"/>
    <cellStyle name="ハイパーリンク" xfId="250" builtinId="8" hidden="1"/>
    <cellStyle name="ハイパーリンク" xfId="252" builtinId="8" hidden="1"/>
    <cellStyle name="ハイパーリンク" xfId="254" builtinId="8" hidden="1"/>
    <cellStyle name="ハイパーリンク" xfId="256" builtinId="8" hidden="1"/>
    <cellStyle name="ハイパーリンク" xfId="258" builtinId="8" hidden="1"/>
    <cellStyle name="ハイパーリンク" xfId="260" builtinId="8" hidden="1"/>
    <cellStyle name="ハイパーリンク" xfId="262" builtinId="8" hidden="1"/>
    <cellStyle name="ハイパーリンク" xfId="264" builtinId="8" hidden="1"/>
    <cellStyle name="ハイパーリンク" xfId="266" builtinId="8" hidden="1"/>
    <cellStyle name="ハイパーリンク" xfId="268" builtinId="8" hidden="1"/>
    <cellStyle name="ハイパーリンク" xfId="270" builtinId="8" hidden="1"/>
    <cellStyle name="ハイパーリンク" xfId="272" builtinId="8" hidden="1"/>
    <cellStyle name="ハイパーリンク" xfId="274" builtinId="8" hidden="1"/>
    <cellStyle name="ハイパーリンク" xfId="276" builtinId="8" hidden="1"/>
    <cellStyle name="ハイパーリンク" xfId="278" builtinId="8" hidden="1"/>
    <cellStyle name="ハイパーリンク" xfId="280" builtinId="8" hidden="1"/>
    <cellStyle name="ハイパーリンク" xfId="282" builtinId="8" hidden="1"/>
    <cellStyle name="標準" xfId="0" builtinId="0"/>
    <cellStyle name="標準 2" xfId="53" xr:uid="{00000000-0005-0000-0000-00008E000000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5" builtinId="9" hidden="1"/>
    <cellStyle name="表示済みのハイパーリンク" xfId="57" builtinId="9" hidden="1"/>
    <cellStyle name="表示済みのハイパーリンク" xfId="59" builtinId="9" hidden="1"/>
    <cellStyle name="表示済みのハイパーリンク" xfId="61" builtinId="9" hidden="1"/>
    <cellStyle name="表示済みのハイパーリンク" xfId="63" builtinId="9" hidden="1"/>
    <cellStyle name="表示済みのハイパーリンク" xfId="65" builtinId="9" hidden="1"/>
    <cellStyle name="表示済みのハイパーリンク" xfId="67" builtinId="9" hidden="1"/>
    <cellStyle name="表示済みのハイパーリンク" xfId="69" builtinId="9" hidden="1"/>
    <cellStyle name="表示済みのハイパーリンク" xfId="71" builtinId="9" hidden="1"/>
    <cellStyle name="表示済みのハイパーリンク" xfId="73" builtinId="9" hidden="1"/>
    <cellStyle name="表示済みのハイパーリンク" xfId="75" builtinId="9" hidden="1"/>
    <cellStyle name="表示済みのハイパーリンク" xfId="77" builtinId="9" hidden="1"/>
    <cellStyle name="表示済みのハイパーリンク" xfId="79" builtinId="9" hidden="1"/>
    <cellStyle name="表示済みのハイパーリンク" xfId="81" builtinId="9" hidden="1"/>
    <cellStyle name="表示済みのハイパーリンク" xfId="83" builtinId="9" hidden="1"/>
    <cellStyle name="表示済みのハイパーリンク" xfId="85" builtinId="9" hidden="1"/>
    <cellStyle name="表示済みのハイパーリンク" xfId="87" builtinId="9" hidden="1"/>
    <cellStyle name="表示済みのハイパーリンク" xfId="89" builtinId="9" hidden="1"/>
    <cellStyle name="表示済みのハイパーリンク" xfId="91" builtinId="9" hidden="1"/>
    <cellStyle name="表示済みのハイパーリンク" xfId="93" builtinId="9" hidden="1"/>
    <cellStyle name="表示済みのハイパーリンク" xfId="95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  <cellStyle name="表示済みのハイパーリンク" xfId="173" builtinId="9" hidden="1"/>
    <cellStyle name="表示済みのハイパーリンク" xfId="175" builtinId="9" hidden="1"/>
    <cellStyle name="表示済みのハイパーリンク" xfId="177" builtinId="9" hidden="1"/>
    <cellStyle name="表示済みのハイパーリンク" xfId="179" builtinId="9" hidden="1"/>
    <cellStyle name="表示済みのハイパーリンク" xfId="181" builtinId="9" hidden="1"/>
    <cellStyle name="表示済みのハイパーリンク" xfId="183" builtinId="9" hidden="1"/>
    <cellStyle name="表示済みのハイパーリンク" xfId="185" builtinId="9" hidden="1"/>
    <cellStyle name="表示済みのハイパーリンク" xfId="187" builtinId="9" hidden="1"/>
    <cellStyle name="表示済みのハイパーリンク" xfId="189" builtinId="9" hidden="1"/>
    <cellStyle name="表示済みのハイパーリンク" xfId="191" builtinId="9" hidden="1"/>
    <cellStyle name="表示済みのハイパーリンク" xfId="193" builtinId="9" hidden="1"/>
    <cellStyle name="表示済みのハイパーリンク" xfId="195" builtinId="9" hidden="1"/>
    <cellStyle name="表示済みのハイパーリンク" xfId="197" builtinId="9" hidden="1"/>
    <cellStyle name="表示済みのハイパーリンク" xfId="199" builtinId="9" hidden="1"/>
    <cellStyle name="表示済みのハイパーリンク" xfId="201" builtinId="9" hidden="1"/>
    <cellStyle name="表示済みのハイパーリンク" xfId="203" builtinId="9" hidden="1"/>
    <cellStyle name="表示済みのハイパーリンク" xfId="205" builtinId="9" hidden="1"/>
    <cellStyle name="表示済みのハイパーリンク" xfId="207" builtinId="9" hidden="1"/>
    <cellStyle name="表示済みのハイパーリンク" xfId="209" builtinId="9" hidden="1"/>
    <cellStyle name="表示済みのハイパーリンク" xfId="211" builtinId="9" hidden="1"/>
    <cellStyle name="表示済みのハイパーリンク" xfId="213" builtinId="9" hidden="1"/>
    <cellStyle name="表示済みのハイパーリンク" xfId="215" builtinId="9" hidden="1"/>
    <cellStyle name="表示済みのハイパーリンク" xfId="217" builtinId="9" hidden="1"/>
    <cellStyle name="表示済みのハイパーリンク" xfId="219" builtinId="9" hidden="1"/>
    <cellStyle name="表示済みのハイパーリンク" xfId="221" builtinId="9" hidden="1"/>
    <cellStyle name="表示済みのハイパーリンク" xfId="223" builtinId="9" hidden="1"/>
    <cellStyle name="表示済みのハイパーリンク" xfId="225" builtinId="9" hidden="1"/>
    <cellStyle name="表示済みのハイパーリンク" xfId="227" builtinId="9" hidden="1"/>
    <cellStyle name="表示済みのハイパーリンク" xfId="229" builtinId="9" hidden="1"/>
    <cellStyle name="表示済みのハイパーリンク" xfId="231" builtinId="9" hidden="1"/>
    <cellStyle name="表示済みのハイパーリンク" xfId="233" builtinId="9" hidden="1"/>
    <cellStyle name="表示済みのハイパーリンク" xfId="235" builtinId="9" hidden="1"/>
    <cellStyle name="表示済みのハイパーリンク" xfId="237" builtinId="9" hidden="1"/>
    <cellStyle name="表示済みのハイパーリンク" xfId="239" builtinId="9" hidden="1"/>
    <cellStyle name="表示済みのハイパーリンク" xfId="241" builtinId="9" hidden="1"/>
    <cellStyle name="表示済みのハイパーリンク" xfId="243" builtinId="9" hidden="1"/>
    <cellStyle name="表示済みのハイパーリンク" xfId="245" builtinId="9" hidden="1"/>
    <cellStyle name="表示済みのハイパーリンク" xfId="247" builtinId="9" hidden="1"/>
    <cellStyle name="表示済みのハイパーリンク" xfId="249" builtinId="9" hidden="1"/>
    <cellStyle name="表示済みのハイパーリンク" xfId="251" builtinId="9" hidden="1"/>
    <cellStyle name="表示済みのハイパーリンク" xfId="253" builtinId="9" hidden="1"/>
    <cellStyle name="表示済みのハイパーリンク" xfId="255" builtinId="9" hidden="1"/>
    <cellStyle name="表示済みのハイパーリンク" xfId="257" builtinId="9" hidden="1"/>
    <cellStyle name="表示済みのハイパーリンク" xfId="259" builtinId="9" hidden="1"/>
    <cellStyle name="表示済みのハイパーリンク" xfId="261" builtinId="9" hidden="1"/>
    <cellStyle name="表示済みのハイパーリンク" xfId="263" builtinId="9" hidden="1"/>
    <cellStyle name="表示済みのハイパーリンク" xfId="265" builtinId="9" hidden="1"/>
    <cellStyle name="表示済みのハイパーリンク" xfId="267" builtinId="9" hidden="1"/>
    <cellStyle name="表示済みのハイパーリンク" xfId="269" builtinId="9" hidden="1"/>
    <cellStyle name="表示済みのハイパーリンク" xfId="271" builtinId="9" hidden="1"/>
    <cellStyle name="表示済みのハイパーリンク" xfId="273" builtinId="9" hidden="1"/>
    <cellStyle name="表示済みのハイパーリンク" xfId="275" builtinId="9" hidden="1"/>
    <cellStyle name="表示済みのハイパーリンク" xfId="277" builtinId="9" hidden="1"/>
    <cellStyle name="表示済みのハイパーリンク" xfId="279" builtinId="9" hidden="1"/>
    <cellStyle name="表示済みのハイパーリンク" xfId="281" builtinId="9" hidden="1"/>
    <cellStyle name="表示済みのハイパーリンク" xfId="283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5"/>
  <sheetViews>
    <sheetView topLeftCell="A80" workbookViewId="0">
      <selection activeCell="A91" sqref="A91:XFD99"/>
    </sheetView>
  </sheetViews>
  <sheetFormatPr baseColWidth="10" defaultColWidth="12.83203125" defaultRowHeight="15"/>
  <cols>
    <col min="1" max="1" width="23" style="5" bestFit="1" customWidth="1"/>
    <col min="2" max="2" width="20.83203125" style="5" customWidth="1"/>
    <col min="3" max="3" width="4.33203125" style="5" bestFit="1" customWidth="1"/>
    <col min="4" max="4" width="6.5" style="5" bestFit="1" customWidth="1"/>
    <col min="5" max="5" width="11" style="5" bestFit="1" customWidth="1"/>
    <col min="6" max="6" width="11" style="5" customWidth="1"/>
    <col min="7" max="7" width="16.1640625" style="5" bestFit="1" customWidth="1"/>
    <col min="8" max="8" width="18.1640625" style="5" bestFit="1" customWidth="1"/>
    <col min="9" max="9" width="17" style="5" bestFit="1" customWidth="1"/>
    <col min="10" max="10" width="16.83203125" style="5" bestFit="1" customWidth="1"/>
    <col min="11" max="11" width="8.83203125" style="23" bestFit="1" customWidth="1"/>
    <col min="12" max="12" width="14.33203125" style="5" bestFit="1" customWidth="1"/>
    <col min="13" max="13" width="15.6640625" style="5" bestFit="1" customWidth="1"/>
    <col min="14" max="14" width="15.33203125" style="5" bestFit="1" customWidth="1"/>
    <col min="15" max="15" width="15.6640625" style="5" bestFit="1" customWidth="1"/>
    <col min="16" max="16" width="39.5" style="5" customWidth="1"/>
  </cols>
  <sheetData>
    <row r="1" spans="1:16" ht="36" customHeight="1">
      <c r="A1" s="160" t="s">
        <v>75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69" t="s">
        <v>96</v>
      </c>
    </row>
    <row r="3" spans="1:16" ht="17">
      <c r="A3" s="122" t="s">
        <v>77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</row>
    <row r="4" spans="1:16" ht="17">
      <c r="A4" s="65"/>
      <c r="B4" s="65"/>
      <c r="C4" s="70"/>
      <c r="D4" s="65"/>
      <c r="E4" s="65"/>
      <c r="F4" s="65"/>
      <c r="G4" s="65"/>
      <c r="H4" s="65"/>
      <c r="I4" s="65"/>
      <c r="J4" s="65"/>
      <c r="K4" s="65"/>
    </row>
    <row r="5" spans="1:16" ht="144" customHeight="1">
      <c r="A5" s="122" t="s">
        <v>79</v>
      </c>
      <c r="B5" s="122"/>
      <c r="C5" s="122"/>
      <c r="D5" s="122"/>
      <c r="E5" s="122"/>
      <c r="F5" s="122"/>
      <c r="G5" s="122"/>
      <c r="H5" s="122"/>
      <c r="I5" s="122"/>
      <c r="J5" s="122"/>
      <c r="K5" s="122"/>
    </row>
    <row r="6" spans="1:16" ht="21" customHeight="1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</row>
    <row r="7" spans="1:16" ht="17">
      <c r="A7" s="72" t="s">
        <v>24</v>
      </c>
    </row>
    <row r="8" spans="1:16" ht="17">
      <c r="A8" s="73" t="s">
        <v>27</v>
      </c>
    </row>
    <row r="9" spans="1:16" ht="17">
      <c r="A9" s="74" t="s">
        <v>65</v>
      </c>
    </row>
    <row r="10" spans="1:16">
      <c r="A10" s="31"/>
    </row>
    <row r="11" spans="1:16" ht="207" customHeight="1">
      <c r="A11" s="126" t="s">
        <v>78</v>
      </c>
      <c r="B11" s="126"/>
      <c r="C11" s="126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66"/>
    </row>
    <row r="12" spans="1:16">
      <c r="A12" s="31"/>
    </row>
    <row r="13" spans="1:16" ht="24" thickBot="1">
      <c r="A13" s="61" t="s">
        <v>55</v>
      </c>
      <c r="B13" s="62" t="s">
        <v>54</v>
      </c>
      <c r="C13" s="67"/>
    </row>
    <row r="14" spans="1:16" ht="47" thickBot="1">
      <c r="A14" s="76" t="s">
        <v>87</v>
      </c>
      <c r="B14" s="63" t="s">
        <v>88</v>
      </c>
      <c r="C14" s="75"/>
    </row>
    <row r="15" spans="1:16">
      <c r="A15" s="31"/>
    </row>
    <row r="16" spans="1:16" ht="23" thickBot="1">
      <c r="A16" s="134" t="s">
        <v>80</v>
      </c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</row>
    <row r="17" spans="1:16" ht="18" customHeight="1">
      <c r="A17" s="131" t="s">
        <v>25</v>
      </c>
      <c r="B17" s="90" t="s">
        <v>26</v>
      </c>
      <c r="C17" s="113" t="s">
        <v>56</v>
      </c>
      <c r="D17" s="103"/>
      <c r="E17" s="153" t="s">
        <v>51</v>
      </c>
      <c r="F17" s="154"/>
      <c r="G17" s="145" t="s">
        <v>0</v>
      </c>
      <c r="H17" s="146"/>
      <c r="I17" s="146"/>
      <c r="J17" s="146"/>
      <c r="K17" s="146"/>
      <c r="L17" s="146"/>
      <c r="M17" s="146"/>
      <c r="N17" s="146"/>
      <c r="O17" s="147"/>
      <c r="P17" s="139" t="s">
        <v>8</v>
      </c>
    </row>
    <row r="18" spans="1:16" ht="18" customHeight="1">
      <c r="A18" s="132"/>
      <c r="B18" s="133"/>
      <c r="C18" s="114"/>
      <c r="D18" s="115"/>
      <c r="E18" s="151" t="s">
        <v>60</v>
      </c>
      <c r="F18" s="152"/>
      <c r="G18" s="142" t="s">
        <v>29</v>
      </c>
      <c r="H18" s="143"/>
      <c r="I18" s="143"/>
      <c r="J18" s="144"/>
      <c r="K18" s="148" t="s">
        <v>28</v>
      </c>
      <c r="L18" s="149"/>
      <c r="M18" s="149"/>
      <c r="N18" s="149"/>
      <c r="O18" s="150"/>
      <c r="P18" s="140"/>
    </row>
    <row r="19" spans="1:16" ht="33" thickBot="1">
      <c r="A19" s="130"/>
      <c r="B19" s="88"/>
      <c r="C19" s="116"/>
      <c r="D19" s="104"/>
      <c r="E19" s="51" t="s">
        <v>61</v>
      </c>
      <c r="F19" s="52" t="s">
        <v>62</v>
      </c>
      <c r="G19" s="45" t="s">
        <v>1</v>
      </c>
      <c r="H19" s="46" t="s">
        <v>59</v>
      </c>
      <c r="I19" s="47" t="s">
        <v>4</v>
      </c>
      <c r="J19" s="47" t="s">
        <v>2</v>
      </c>
      <c r="K19" s="26" t="s">
        <v>3</v>
      </c>
      <c r="L19" s="47" t="s">
        <v>5</v>
      </c>
      <c r="M19" s="47" t="s">
        <v>52</v>
      </c>
      <c r="N19" s="28" t="s">
        <v>7</v>
      </c>
      <c r="O19" s="42" t="s">
        <v>43</v>
      </c>
      <c r="P19" s="141"/>
    </row>
    <row r="20" spans="1:16">
      <c r="A20" s="128" t="str">
        <f>$A$14</f>
        <v>Filled by NRO</v>
      </c>
      <c r="B20" s="127" t="str">
        <f>$B$14</f>
        <v>FAMILY NAME, Given name</v>
      </c>
      <c r="C20" s="101" t="s">
        <v>81</v>
      </c>
      <c r="D20" s="136" t="s">
        <v>87</v>
      </c>
      <c r="E20" s="105"/>
      <c r="F20" s="107"/>
      <c r="G20" s="131" t="s">
        <v>34</v>
      </c>
      <c r="H20" s="109"/>
      <c r="I20" s="91"/>
      <c r="J20" s="123" t="s">
        <v>68</v>
      </c>
      <c r="K20" s="123" t="s">
        <v>35</v>
      </c>
      <c r="L20" s="12"/>
      <c r="M20" s="12"/>
      <c r="N20" s="109"/>
      <c r="O20" s="99" t="e">
        <f>IF(K20="non SpW",VLOOKUP(N20,List!L$9:O$16,3),VLOOKUP(N20,List!L$9:O$16,4))</f>
        <v>#N/A</v>
      </c>
      <c r="P20" s="111"/>
    </row>
    <row r="21" spans="1:16">
      <c r="A21" s="129"/>
      <c r="B21" s="87"/>
      <c r="C21" s="156"/>
      <c r="D21" s="137"/>
      <c r="E21" s="155"/>
      <c r="F21" s="117"/>
      <c r="G21" s="129"/>
      <c r="H21" s="118"/>
      <c r="I21" s="92"/>
      <c r="J21" s="124"/>
      <c r="K21" s="124"/>
      <c r="L21" s="15"/>
      <c r="M21" s="15"/>
      <c r="N21" s="118"/>
      <c r="O21" s="133"/>
      <c r="P21" s="135"/>
    </row>
    <row r="22" spans="1:16">
      <c r="A22" s="129"/>
      <c r="B22" s="87"/>
      <c r="C22" s="156"/>
      <c r="D22" s="137"/>
      <c r="E22" s="155"/>
      <c r="F22" s="117"/>
      <c r="G22" s="129"/>
      <c r="H22" s="118"/>
      <c r="I22" s="92"/>
      <c r="J22" s="124"/>
      <c r="K22" s="124"/>
      <c r="L22" s="15"/>
      <c r="M22" s="15"/>
      <c r="N22" s="118"/>
      <c r="O22" s="133"/>
      <c r="P22" s="135"/>
    </row>
    <row r="23" spans="1:16" ht="16" thickBot="1">
      <c r="A23" s="130"/>
      <c r="B23" s="88"/>
      <c r="C23" s="102"/>
      <c r="D23" s="138"/>
      <c r="E23" s="106"/>
      <c r="F23" s="108"/>
      <c r="G23" s="130"/>
      <c r="H23" s="110"/>
      <c r="I23" s="93"/>
      <c r="J23" s="125"/>
      <c r="K23" s="125"/>
      <c r="L23" s="18"/>
      <c r="M23" s="18"/>
      <c r="N23" s="110"/>
      <c r="O23" s="100"/>
      <c r="P23" s="112"/>
    </row>
    <row r="24" spans="1:16">
      <c r="A24" s="128" t="str">
        <f>$A$14</f>
        <v>Filled by NRO</v>
      </c>
      <c r="B24" s="127" t="str">
        <f>$B$14</f>
        <v>FAMILY NAME, Given name</v>
      </c>
      <c r="C24" s="101" t="s">
        <v>82</v>
      </c>
      <c r="D24" s="136" t="s">
        <v>87</v>
      </c>
      <c r="E24" s="105"/>
      <c r="F24" s="107"/>
      <c r="G24" s="131" t="s">
        <v>36</v>
      </c>
      <c r="H24" s="109"/>
      <c r="I24" s="91"/>
      <c r="J24" s="123" t="s">
        <v>68</v>
      </c>
      <c r="K24" s="123" t="s">
        <v>35</v>
      </c>
      <c r="L24" s="12"/>
      <c r="M24" s="12"/>
      <c r="N24" s="109"/>
      <c r="O24" s="99" t="e">
        <f>IF(K24="non SpW",VLOOKUP(N24,List!L$9:O$16,3),VLOOKUP(N24,List!L$9:O$16,4))</f>
        <v>#N/A</v>
      </c>
      <c r="P24" s="111"/>
    </row>
    <row r="25" spans="1:16">
      <c r="A25" s="129"/>
      <c r="B25" s="87"/>
      <c r="C25" s="156"/>
      <c r="D25" s="137"/>
      <c r="E25" s="155"/>
      <c r="F25" s="117"/>
      <c r="G25" s="129"/>
      <c r="H25" s="118"/>
      <c r="I25" s="92"/>
      <c r="J25" s="124"/>
      <c r="K25" s="124"/>
      <c r="L25" s="15"/>
      <c r="M25" s="15"/>
      <c r="N25" s="118"/>
      <c r="O25" s="133"/>
      <c r="P25" s="135"/>
    </row>
    <row r="26" spans="1:16">
      <c r="A26" s="129"/>
      <c r="B26" s="87"/>
      <c r="C26" s="156"/>
      <c r="D26" s="137"/>
      <c r="E26" s="155"/>
      <c r="F26" s="117"/>
      <c r="G26" s="129"/>
      <c r="H26" s="118"/>
      <c r="I26" s="92"/>
      <c r="J26" s="124"/>
      <c r="K26" s="124"/>
      <c r="L26" s="15"/>
      <c r="M26" s="15"/>
      <c r="N26" s="118"/>
      <c r="O26" s="133"/>
      <c r="P26" s="135"/>
    </row>
    <row r="27" spans="1:16">
      <c r="A27" s="129"/>
      <c r="B27" s="87"/>
      <c r="C27" s="156"/>
      <c r="D27" s="137"/>
      <c r="E27" s="155"/>
      <c r="F27" s="117"/>
      <c r="G27" s="129"/>
      <c r="H27" s="118"/>
      <c r="I27" s="92"/>
      <c r="J27" s="124"/>
      <c r="K27" s="124"/>
      <c r="L27" s="15"/>
      <c r="M27" s="15"/>
      <c r="N27" s="118"/>
      <c r="O27" s="133"/>
      <c r="P27" s="135"/>
    </row>
    <row r="28" spans="1:16">
      <c r="A28" s="129" t="str">
        <f>$A$14</f>
        <v>Filled by NRO</v>
      </c>
      <c r="B28" s="87" t="str">
        <f>$B$14</f>
        <v>FAMILY NAME, Given name</v>
      </c>
      <c r="C28" s="156"/>
      <c r="D28" s="137"/>
      <c r="E28" s="155"/>
      <c r="F28" s="117"/>
      <c r="G28" s="129"/>
      <c r="H28" s="118"/>
      <c r="I28" s="92"/>
      <c r="J28" s="124"/>
      <c r="K28" s="124"/>
      <c r="L28" s="15"/>
      <c r="M28" s="15"/>
      <c r="N28" s="118"/>
      <c r="O28" s="133" t="e">
        <f>IF(K28="non SpW",VLOOKUP(N28,List!L$9:O$16,3),VLOOKUP(N28,List!L$9:O$16,4))</f>
        <v>#N/A</v>
      </c>
      <c r="P28" s="135"/>
    </row>
    <row r="29" spans="1:16">
      <c r="A29" s="129"/>
      <c r="B29" s="87"/>
      <c r="C29" s="156"/>
      <c r="D29" s="137"/>
      <c r="E29" s="155"/>
      <c r="F29" s="117"/>
      <c r="G29" s="129"/>
      <c r="H29" s="118"/>
      <c r="I29" s="92"/>
      <c r="J29" s="124"/>
      <c r="K29" s="124"/>
      <c r="L29" s="15"/>
      <c r="M29" s="15"/>
      <c r="N29" s="118"/>
      <c r="O29" s="133"/>
      <c r="P29" s="135"/>
    </row>
    <row r="30" spans="1:16">
      <c r="A30" s="129"/>
      <c r="B30" s="87"/>
      <c r="C30" s="156"/>
      <c r="D30" s="137"/>
      <c r="E30" s="155"/>
      <c r="F30" s="117"/>
      <c r="G30" s="129"/>
      <c r="H30" s="118"/>
      <c r="I30" s="92"/>
      <c r="J30" s="124"/>
      <c r="K30" s="124"/>
      <c r="L30" s="15"/>
      <c r="M30" s="15"/>
      <c r="N30" s="118"/>
      <c r="O30" s="133"/>
      <c r="P30" s="135"/>
    </row>
    <row r="31" spans="1:16">
      <c r="A31" s="129"/>
      <c r="B31" s="87"/>
      <c r="C31" s="156"/>
      <c r="D31" s="137"/>
      <c r="E31" s="155"/>
      <c r="F31" s="117"/>
      <c r="G31" s="129"/>
      <c r="H31" s="118"/>
      <c r="I31" s="92"/>
      <c r="J31" s="124"/>
      <c r="K31" s="124"/>
      <c r="L31" s="15"/>
      <c r="M31" s="15"/>
      <c r="N31" s="118"/>
      <c r="O31" s="133"/>
      <c r="P31" s="135"/>
    </row>
    <row r="32" spans="1:16">
      <c r="A32" s="129" t="str">
        <f>$A$14</f>
        <v>Filled by NRO</v>
      </c>
      <c r="B32" s="87" t="str">
        <f>$B$14</f>
        <v>FAMILY NAME, Given name</v>
      </c>
      <c r="C32" s="156"/>
      <c r="D32" s="137"/>
      <c r="E32" s="155"/>
      <c r="F32" s="117"/>
      <c r="G32" s="129"/>
      <c r="H32" s="118"/>
      <c r="I32" s="92"/>
      <c r="J32" s="124"/>
      <c r="K32" s="124"/>
      <c r="L32" s="15"/>
      <c r="M32" s="15"/>
      <c r="N32" s="118"/>
      <c r="O32" s="133" t="e">
        <f>IF(K32="non SpW",VLOOKUP(N32,List!L$9:O$16,3),VLOOKUP(N32,List!L$9:O$16,4))</f>
        <v>#N/A</v>
      </c>
      <c r="P32" s="135"/>
    </row>
    <row r="33" spans="1:16">
      <c r="A33" s="129"/>
      <c r="B33" s="87"/>
      <c r="C33" s="156"/>
      <c r="D33" s="137"/>
      <c r="E33" s="155"/>
      <c r="F33" s="117"/>
      <c r="G33" s="129"/>
      <c r="H33" s="118"/>
      <c r="I33" s="92"/>
      <c r="J33" s="124"/>
      <c r="K33" s="124"/>
      <c r="L33" s="15"/>
      <c r="M33" s="15"/>
      <c r="N33" s="118"/>
      <c r="O33" s="133"/>
      <c r="P33" s="135"/>
    </row>
    <row r="34" spans="1:16">
      <c r="A34" s="129"/>
      <c r="B34" s="87"/>
      <c r="C34" s="156"/>
      <c r="D34" s="137"/>
      <c r="E34" s="155"/>
      <c r="F34" s="117"/>
      <c r="G34" s="129"/>
      <c r="H34" s="118"/>
      <c r="I34" s="92"/>
      <c r="J34" s="124"/>
      <c r="K34" s="124"/>
      <c r="L34" s="15"/>
      <c r="M34" s="15"/>
      <c r="N34" s="118"/>
      <c r="O34" s="133"/>
      <c r="P34" s="135"/>
    </row>
    <row r="35" spans="1:16">
      <c r="A35" s="129"/>
      <c r="B35" s="87"/>
      <c r="C35" s="156"/>
      <c r="D35" s="137"/>
      <c r="E35" s="155"/>
      <c r="F35" s="117"/>
      <c r="G35" s="129"/>
      <c r="H35" s="118"/>
      <c r="I35" s="92"/>
      <c r="J35" s="124"/>
      <c r="K35" s="124"/>
      <c r="L35" s="15"/>
      <c r="M35" s="15"/>
      <c r="N35" s="118"/>
      <c r="O35" s="133"/>
      <c r="P35" s="135"/>
    </row>
    <row r="36" spans="1:16">
      <c r="A36" s="129" t="str">
        <f>$A$14</f>
        <v>Filled by NRO</v>
      </c>
      <c r="B36" s="87" t="str">
        <f>$B$14</f>
        <v>FAMILY NAME, Given name</v>
      </c>
      <c r="C36" s="156"/>
      <c r="D36" s="137"/>
      <c r="E36" s="155"/>
      <c r="F36" s="117"/>
      <c r="G36" s="129"/>
      <c r="H36" s="118"/>
      <c r="I36" s="92"/>
      <c r="J36" s="124"/>
      <c r="K36" s="124"/>
      <c r="L36" s="15"/>
      <c r="M36" s="15"/>
      <c r="N36" s="118"/>
      <c r="O36" s="133" t="e">
        <f>IF(K36="non SpW",VLOOKUP(N36,List!L$9:O$16,3),VLOOKUP(N36,List!L$9:O$16,4))</f>
        <v>#N/A</v>
      </c>
      <c r="P36" s="135"/>
    </row>
    <row r="37" spans="1:16">
      <c r="A37" s="129"/>
      <c r="B37" s="87"/>
      <c r="C37" s="156"/>
      <c r="D37" s="137"/>
      <c r="E37" s="155"/>
      <c r="F37" s="117"/>
      <c r="G37" s="129"/>
      <c r="H37" s="118"/>
      <c r="I37" s="92"/>
      <c r="J37" s="124"/>
      <c r="K37" s="124"/>
      <c r="L37" s="15"/>
      <c r="M37" s="15"/>
      <c r="N37" s="118"/>
      <c r="O37" s="133"/>
      <c r="P37" s="135"/>
    </row>
    <row r="38" spans="1:16">
      <c r="A38" s="129"/>
      <c r="B38" s="87"/>
      <c r="C38" s="156"/>
      <c r="D38" s="137"/>
      <c r="E38" s="155"/>
      <c r="F38" s="117"/>
      <c r="G38" s="129"/>
      <c r="H38" s="118"/>
      <c r="I38" s="92"/>
      <c r="J38" s="124"/>
      <c r="K38" s="124"/>
      <c r="L38" s="15"/>
      <c r="M38" s="15"/>
      <c r="N38" s="118"/>
      <c r="O38" s="133"/>
      <c r="P38" s="135"/>
    </row>
    <row r="39" spans="1:16" ht="16" thickBot="1">
      <c r="A39" s="130"/>
      <c r="B39" s="88"/>
      <c r="C39" s="102"/>
      <c r="D39" s="138"/>
      <c r="E39" s="106"/>
      <c r="F39" s="108"/>
      <c r="G39" s="130"/>
      <c r="H39" s="110"/>
      <c r="I39" s="93"/>
      <c r="J39" s="125"/>
      <c r="K39" s="125"/>
      <c r="L39" s="18"/>
      <c r="M39" s="18"/>
      <c r="N39" s="110"/>
      <c r="O39" s="100"/>
      <c r="P39" s="112"/>
    </row>
    <row r="40" spans="1:16">
      <c r="A40" s="128" t="str">
        <f>$A$14</f>
        <v>Filled by NRO</v>
      </c>
      <c r="B40" s="127" t="str">
        <f>$B$14</f>
        <v>FAMILY NAME, Given name</v>
      </c>
      <c r="C40" s="101" t="s">
        <v>81</v>
      </c>
      <c r="D40" s="136" t="s">
        <v>65</v>
      </c>
      <c r="E40" s="105"/>
      <c r="F40" s="107"/>
      <c r="G40" s="97" t="s">
        <v>90</v>
      </c>
      <c r="H40" s="109"/>
      <c r="I40" s="91"/>
      <c r="J40" s="119" t="s">
        <v>92</v>
      </c>
      <c r="K40" s="119" t="s">
        <v>35</v>
      </c>
      <c r="L40" s="80"/>
      <c r="M40" s="80"/>
      <c r="N40" s="89"/>
      <c r="O40" s="90" t="e">
        <f>IF(K40="non SpW",VLOOKUP(N40,List!L$9:O$16,3),VLOOKUP(N40,List!L$9:O$16,4))</f>
        <v>#N/A</v>
      </c>
      <c r="P40" s="94"/>
    </row>
    <row r="41" spans="1:16">
      <c r="A41" s="129"/>
      <c r="B41" s="87"/>
      <c r="C41" s="156"/>
      <c r="D41" s="137"/>
      <c r="E41" s="155"/>
      <c r="F41" s="117"/>
      <c r="G41" s="132"/>
      <c r="H41" s="118"/>
      <c r="I41" s="92"/>
      <c r="J41" s="120"/>
      <c r="K41" s="120"/>
      <c r="L41" s="81"/>
      <c r="M41" s="81"/>
      <c r="N41" s="85"/>
      <c r="O41" s="87"/>
      <c r="P41" s="95"/>
    </row>
    <row r="42" spans="1:16">
      <c r="A42" s="129"/>
      <c r="B42" s="87"/>
      <c r="C42" s="156"/>
      <c r="D42" s="137"/>
      <c r="E42" s="155"/>
      <c r="F42" s="117"/>
      <c r="G42" s="132"/>
      <c r="H42" s="118"/>
      <c r="I42" s="92"/>
      <c r="J42" s="120"/>
      <c r="K42" s="120"/>
      <c r="L42" s="81"/>
      <c r="M42" s="81"/>
      <c r="N42" s="85"/>
      <c r="O42" s="87"/>
      <c r="P42" s="95"/>
    </row>
    <row r="43" spans="1:16">
      <c r="A43" s="129"/>
      <c r="B43" s="87"/>
      <c r="C43" s="156"/>
      <c r="D43" s="137"/>
      <c r="E43" s="155"/>
      <c r="F43" s="117"/>
      <c r="G43" s="132"/>
      <c r="H43" s="118"/>
      <c r="I43" s="92"/>
      <c r="J43" s="120"/>
      <c r="K43" s="120"/>
      <c r="L43" s="82"/>
      <c r="M43" s="82"/>
      <c r="N43" s="85"/>
      <c r="O43" s="87"/>
      <c r="P43" s="95"/>
    </row>
    <row r="44" spans="1:16">
      <c r="A44" s="129" t="str">
        <f>$A$14</f>
        <v>Filled by NRO</v>
      </c>
      <c r="B44" s="87" t="str">
        <f>$B$14</f>
        <v>FAMILY NAME, Given name</v>
      </c>
      <c r="C44" s="156"/>
      <c r="D44" s="137"/>
      <c r="E44" s="155"/>
      <c r="F44" s="117"/>
      <c r="G44" s="132"/>
      <c r="H44" s="118"/>
      <c r="I44" s="92"/>
      <c r="J44" s="120" t="s">
        <v>94</v>
      </c>
      <c r="K44" s="120" t="s">
        <v>35</v>
      </c>
      <c r="L44" s="83"/>
      <c r="M44" s="83"/>
      <c r="N44" s="85"/>
      <c r="O44" s="87" t="e">
        <f>IF(K44="non SpW",VLOOKUP(N44,List!L$9:O$16,3),VLOOKUP(N44,List!L$9:O$16,4))</f>
        <v>#N/A</v>
      </c>
      <c r="P44" s="95"/>
    </row>
    <row r="45" spans="1:16">
      <c r="A45" s="129"/>
      <c r="B45" s="87"/>
      <c r="C45" s="156"/>
      <c r="D45" s="137"/>
      <c r="E45" s="155"/>
      <c r="F45" s="117"/>
      <c r="G45" s="132"/>
      <c r="H45" s="118"/>
      <c r="I45" s="92"/>
      <c r="J45" s="120"/>
      <c r="K45" s="120"/>
      <c r="L45" s="81"/>
      <c r="M45" s="81"/>
      <c r="N45" s="85"/>
      <c r="O45" s="87"/>
      <c r="P45" s="95"/>
    </row>
    <row r="46" spans="1:16">
      <c r="A46" s="129"/>
      <c r="B46" s="87"/>
      <c r="C46" s="156"/>
      <c r="D46" s="137"/>
      <c r="E46" s="155"/>
      <c r="F46" s="117"/>
      <c r="G46" s="132"/>
      <c r="H46" s="118"/>
      <c r="I46" s="92"/>
      <c r="J46" s="120"/>
      <c r="K46" s="120"/>
      <c r="L46" s="81"/>
      <c r="M46" s="81"/>
      <c r="N46" s="85"/>
      <c r="O46" s="87"/>
      <c r="P46" s="95"/>
    </row>
    <row r="47" spans="1:16">
      <c r="A47" s="129"/>
      <c r="B47" s="87"/>
      <c r="C47" s="156"/>
      <c r="D47" s="137"/>
      <c r="E47" s="155"/>
      <c r="F47" s="117"/>
      <c r="G47" s="132"/>
      <c r="H47" s="118"/>
      <c r="I47" s="92"/>
      <c r="J47" s="120"/>
      <c r="K47" s="120"/>
      <c r="L47" s="81"/>
      <c r="M47" s="81"/>
      <c r="N47" s="85"/>
      <c r="O47" s="87"/>
      <c r="P47" s="95"/>
    </row>
    <row r="48" spans="1:16">
      <c r="A48" s="129" t="str">
        <f>$A$14</f>
        <v>Filled by NRO</v>
      </c>
      <c r="B48" s="87" t="str">
        <f>$B$14</f>
        <v>FAMILY NAME, Given name</v>
      </c>
      <c r="C48" s="156"/>
      <c r="D48" s="137"/>
      <c r="E48" s="155"/>
      <c r="F48" s="117"/>
      <c r="G48" s="132"/>
      <c r="H48" s="118"/>
      <c r="I48" s="92"/>
      <c r="J48" s="120"/>
      <c r="K48" s="120"/>
      <c r="L48" s="81"/>
      <c r="M48" s="81"/>
      <c r="N48" s="85"/>
      <c r="O48" s="87" t="e">
        <f>IF(K44="non SpW",VLOOKUP(N48,List!L$9:O$16,3),VLOOKUP(N48,List!L$9:O$16,4))</f>
        <v>#N/A</v>
      </c>
      <c r="P48" s="95"/>
    </row>
    <row r="49" spans="1:16">
      <c r="A49" s="129"/>
      <c r="B49" s="87"/>
      <c r="C49" s="156"/>
      <c r="D49" s="137"/>
      <c r="E49" s="155"/>
      <c r="F49" s="117"/>
      <c r="G49" s="132"/>
      <c r="H49" s="118"/>
      <c r="I49" s="92"/>
      <c r="J49" s="120"/>
      <c r="K49" s="120"/>
      <c r="L49" s="81"/>
      <c r="M49" s="81"/>
      <c r="N49" s="85"/>
      <c r="O49" s="87"/>
      <c r="P49" s="95"/>
    </row>
    <row r="50" spans="1:16">
      <c r="A50" s="129"/>
      <c r="B50" s="87"/>
      <c r="C50" s="156"/>
      <c r="D50" s="137"/>
      <c r="E50" s="155"/>
      <c r="F50" s="117"/>
      <c r="G50" s="132"/>
      <c r="H50" s="118"/>
      <c r="I50" s="92"/>
      <c r="J50" s="120"/>
      <c r="K50" s="120"/>
      <c r="L50" s="81"/>
      <c r="M50" s="81"/>
      <c r="N50" s="85"/>
      <c r="O50" s="87"/>
      <c r="P50" s="95"/>
    </row>
    <row r="51" spans="1:16">
      <c r="A51" s="129"/>
      <c r="B51" s="87"/>
      <c r="C51" s="156"/>
      <c r="D51" s="137"/>
      <c r="E51" s="155"/>
      <c r="F51" s="117"/>
      <c r="G51" s="132"/>
      <c r="H51" s="118"/>
      <c r="I51" s="92"/>
      <c r="J51" s="120"/>
      <c r="K51" s="120"/>
      <c r="L51" s="81"/>
      <c r="M51" s="81"/>
      <c r="N51" s="85"/>
      <c r="O51" s="87"/>
      <c r="P51" s="95"/>
    </row>
    <row r="52" spans="1:16">
      <c r="A52" s="129" t="str">
        <f>$A$14</f>
        <v>Filled by NRO</v>
      </c>
      <c r="B52" s="87" t="str">
        <f>$B$14</f>
        <v>FAMILY NAME, Given name</v>
      </c>
      <c r="C52" s="156"/>
      <c r="D52" s="137"/>
      <c r="E52" s="155"/>
      <c r="F52" s="117"/>
      <c r="G52" s="132"/>
      <c r="H52" s="118"/>
      <c r="I52" s="92"/>
      <c r="J52" s="120"/>
      <c r="K52" s="120"/>
      <c r="L52" s="81"/>
      <c r="M52" s="81"/>
      <c r="N52" s="85"/>
      <c r="O52" s="87" t="e">
        <f>IF(K52="non SpW",VLOOKUP(N52,List!L$9:O$16,3),VLOOKUP(N52,List!L$9:O$16,4))</f>
        <v>#N/A</v>
      </c>
      <c r="P52" s="95"/>
    </row>
    <row r="53" spans="1:16">
      <c r="A53" s="129"/>
      <c r="B53" s="87"/>
      <c r="C53" s="156"/>
      <c r="D53" s="137"/>
      <c r="E53" s="155"/>
      <c r="F53" s="117"/>
      <c r="G53" s="132"/>
      <c r="H53" s="118"/>
      <c r="I53" s="92"/>
      <c r="J53" s="120"/>
      <c r="K53" s="120"/>
      <c r="L53" s="81"/>
      <c r="M53" s="81"/>
      <c r="N53" s="85"/>
      <c r="O53" s="87"/>
      <c r="P53" s="95"/>
    </row>
    <row r="54" spans="1:16">
      <c r="A54" s="129"/>
      <c r="B54" s="87"/>
      <c r="C54" s="156"/>
      <c r="D54" s="137"/>
      <c r="E54" s="155"/>
      <c r="F54" s="117"/>
      <c r="G54" s="132"/>
      <c r="H54" s="118"/>
      <c r="I54" s="92"/>
      <c r="J54" s="120"/>
      <c r="K54" s="120"/>
      <c r="L54" s="81"/>
      <c r="M54" s="81"/>
      <c r="N54" s="85"/>
      <c r="O54" s="87"/>
      <c r="P54" s="95"/>
    </row>
    <row r="55" spans="1:16" ht="16" thickBot="1">
      <c r="A55" s="130"/>
      <c r="B55" s="88"/>
      <c r="C55" s="102"/>
      <c r="D55" s="138"/>
      <c r="E55" s="106"/>
      <c r="F55" s="108"/>
      <c r="G55" s="98"/>
      <c r="H55" s="110"/>
      <c r="I55" s="93"/>
      <c r="J55" s="121"/>
      <c r="K55" s="121"/>
      <c r="L55" s="84"/>
      <c r="M55" s="84"/>
      <c r="N55" s="86"/>
      <c r="O55" s="88"/>
      <c r="P55" s="96"/>
    </row>
    <row r="56" spans="1:16">
      <c r="A56" s="128" t="str">
        <f>$A$14</f>
        <v>Filled by NRO</v>
      </c>
      <c r="B56" s="127" t="str">
        <f>$B$14</f>
        <v>FAMILY NAME, Given name</v>
      </c>
      <c r="C56" s="101" t="s">
        <v>82</v>
      </c>
      <c r="D56" s="136" t="s">
        <v>87</v>
      </c>
      <c r="E56" s="105"/>
      <c r="F56" s="107"/>
      <c r="G56" s="131" t="s">
        <v>38</v>
      </c>
      <c r="H56" s="109"/>
      <c r="I56" s="91"/>
      <c r="J56" s="123" t="s">
        <v>66</v>
      </c>
      <c r="K56" s="123" t="s">
        <v>35</v>
      </c>
      <c r="L56" s="12"/>
      <c r="M56" s="12"/>
      <c r="N56" s="109"/>
      <c r="O56" s="99" t="e">
        <f>IF(K56="non SpW",VLOOKUP(N56,List!L$9:O$16,3),VLOOKUP(N56,List!L$9:O$16,4))</f>
        <v>#N/A</v>
      </c>
      <c r="P56" s="111"/>
    </row>
    <row r="57" spans="1:16">
      <c r="A57" s="129"/>
      <c r="B57" s="87"/>
      <c r="C57" s="156"/>
      <c r="D57" s="137"/>
      <c r="E57" s="155"/>
      <c r="F57" s="117"/>
      <c r="G57" s="129"/>
      <c r="H57" s="118"/>
      <c r="I57" s="92"/>
      <c r="J57" s="124"/>
      <c r="K57" s="124"/>
      <c r="L57" s="15"/>
      <c r="M57" s="15"/>
      <c r="N57" s="118"/>
      <c r="O57" s="133"/>
      <c r="P57" s="135"/>
    </row>
    <row r="58" spans="1:16">
      <c r="A58" s="129"/>
      <c r="B58" s="87"/>
      <c r="C58" s="156"/>
      <c r="D58" s="137"/>
      <c r="E58" s="155"/>
      <c r="F58" s="117"/>
      <c r="G58" s="129"/>
      <c r="H58" s="118"/>
      <c r="I58" s="92"/>
      <c r="J58" s="124"/>
      <c r="K58" s="124"/>
      <c r="L58" s="15"/>
      <c r="M58" s="15"/>
      <c r="N58" s="118"/>
      <c r="O58" s="133"/>
      <c r="P58" s="135"/>
    </row>
    <row r="59" spans="1:16">
      <c r="A59" s="129"/>
      <c r="B59" s="87"/>
      <c r="C59" s="156"/>
      <c r="D59" s="137"/>
      <c r="E59" s="155"/>
      <c r="F59" s="117"/>
      <c r="G59" s="129"/>
      <c r="H59" s="118"/>
      <c r="I59" s="92"/>
      <c r="J59" s="124"/>
      <c r="K59" s="124"/>
      <c r="L59" s="15"/>
      <c r="M59" s="15"/>
      <c r="N59" s="118"/>
      <c r="O59" s="133"/>
      <c r="P59" s="135"/>
    </row>
    <row r="60" spans="1:16">
      <c r="A60" s="129" t="str">
        <f>$A$14</f>
        <v>Filled by NRO</v>
      </c>
      <c r="B60" s="87" t="str">
        <f>$B$14</f>
        <v>FAMILY NAME, Given name</v>
      </c>
      <c r="C60" s="156"/>
      <c r="D60" s="137"/>
      <c r="E60" s="155"/>
      <c r="F60" s="117"/>
      <c r="G60" s="129"/>
      <c r="H60" s="118"/>
      <c r="I60" s="92"/>
      <c r="J60" s="124"/>
      <c r="K60" s="124"/>
      <c r="L60" s="15"/>
      <c r="M60" s="15"/>
      <c r="N60" s="118"/>
      <c r="O60" s="133" t="e">
        <f>IF(K60="non SpW",VLOOKUP(N60,List!L$9:O$16,3),VLOOKUP(N60,List!L$9:O$16,4))</f>
        <v>#N/A</v>
      </c>
      <c r="P60" s="135"/>
    </row>
    <row r="61" spans="1:16">
      <c r="A61" s="129"/>
      <c r="B61" s="87"/>
      <c r="C61" s="156"/>
      <c r="D61" s="137"/>
      <c r="E61" s="155"/>
      <c r="F61" s="117"/>
      <c r="G61" s="129"/>
      <c r="H61" s="118"/>
      <c r="I61" s="92"/>
      <c r="J61" s="124"/>
      <c r="K61" s="124"/>
      <c r="L61" s="15"/>
      <c r="M61" s="15"/>
      <c r="N61" s="118"/>
      <c r="O61" s="133"/>
      <c r="P61" s="135"/>
    </row>
    <row r="62" spans="1:16">
      <c r="A62" s="129"/>
      <c r="B62" s="87"/>
      <c r="C62" s="156"/>
      <c r="D62" s="137"/>
      <c r="E62" s="155"/>
      <c r="F62" s="117"/>
      <c r="G62" s="129"/>
      <c r="H62" s="118"/>
      <c r="I62" s="92"/>
      <c r="J62" s="124"/>
      <c r="K62" s="124"/>
      <c r="L62" s="15"/>
      <c r="M62" s="15"/>
      <c r="N62" s="118"/>
      <c r="O62" s="133"/>
      <c r="P62" s="135"/>
    </row>
    <row r="63" spans="1:16" ht="16" thickBot="1">
      <c r="A63" s="130"/>
      <c r="B63" s="88"/>
      <c r="C63" s="102"/>
      <c r="D63" s="138"/>
      <c r="E63" s="106"/>
      <c r="F63" s="108"/>
      <c r="G63" s="130"/>
      <c r="H63" s="110"/>
      <c r="I63" s="93"/>
      <c r="J63" s="125"/>
      <c r="K63" s="125"/>
      <c r="L63" s="18"/>
      <c r="M63" s="18"/>
      <c r="N63" s="110"/>
      <c r="O63" s="100"/>
      <c r="P63" s="112"/>
    </row>
    <row r="64" spans="1:16">
      <c r="A64" s="128" t="str">
        <f>$A$14</f>
        <v>Filled by NRO</v>
      </c>
      <c r="B64" s="127" t="str">
        <f t="shared" ref="B64:B74" si="0">$B$14</f>
        <v>FAMILY NAME, Given name</v>
      </c>
      <c r="C64" s="101" t="s">
        <v>82</v>
      </c>
      <c r="D64" s="136" t="s">
        <v>87</v>
      </c>
      <c r="E64" s="105"/>
      <c r="F64" s="107"/>
      <c r="G64" s="131" t="s">
        <v>39</v>
      </c>
      <c r="H64" s="109"/>
      <c r="I64" s="91"/>
      <c r="J64" s="11"/>
      <c r="K64" s="123" t="s">
        <v>35</v>
      </c>
      <c r="L64" s="12"/>
      <c r="M64" s="12"/>
      <c r="N64" s="109"/>
      <c r="O64" s="99" t="e">
        <f>IF(K64="non SpW",VLOOKUP(N64,List!L$9:O$16,3),VLOOKUP(N64,List!L$9:O$16,4))</f>
        <v>#N/A</v>
      </c>
      <c r="P64" s="111"/>
    </row>
    <row r="65" spans="1:16">
      <c r="A65" s="129"/>
      <c r="B65" s="87" t="str">
        <f t="shared" si="0"/>
        <v>FAMILY NAME, Given name</v>
      </c>
      <c r="C65" s="156"/>
      <c r="D65" s="137"/>
      <c r="E65" s="155"/>
      <c r="F65" s="117"/>
      <c r="G65" s="129"/>
      <c r="H65" s="118"/>
      <c r="I65" s="92"/>
      <c r="J65" s="14"/>
      <c r="K65" s="124"/>
      <c r="L65" s="15"/>
      <c r="M65" s="15"/>
      <c r="N65" s="118"/>
      <c r="O65" s="133"/>
      <c r="P65" s="135"/>
    </row>
    <row r="66" spans="1:16">
      <c r="A66" s="129"/>
      <c r="B66" s="87" t="str">
        <f t="shared" si="0"/>
        <v>FAMILY NAME, Given name</v>
      </c>
      <c r="C66" s="156"/>
      <c r="D66" s="137"/>
      <c r="E66" s="155"/>
      <c r="F66" s="117"/>
      <c r="G66" s="129"/>
      <c r="H66" s="118"/>
      <c r="I66" s="92"/>
      <c r="J66" s="14"/>
      <c r="K66" s="124"/>
      <c r="L66" s="15"/>
      <c r="M66" s="15"/>
      <c r="N66" s="118"/>
      <c r="O66" s="133"/>
      <c r="P66" s="135"/>
    </row>
    <row r="67" spans="1:16">
      <c r="A67" s="129"/>
      <c r="B67" s="87" t="str">
        <f t="shared" si="0"/>
        <v>FAMILY NAME, Given name</v>
      </c>
      <c r="C67" s="156"/>
      <c r="D67" s="137"/>
      <c r="E67" s="155"/>
      <c r="F67" s="117"/>
      <c r="G67" s="129"/>
      <c r="H67" s="118"/>
      <c r="I67" s="92"/>
      <c r="J67" s="14"/>
      <c r="K67" s="124"/>
      <c r="L67" s="15"/>
      <c r="M67" s="15"/>
      <c r="N67" s="118"/>
      <c r="O67" s="133"/>
      <c r="P67" s="135"/>
    </row>
    <row r="68" spans="1:16">
      <c r="A68" s="129" t="str">
        <f>$A$14</f>
        <v>Filled by NRO</v>
      </c>
      <c r="B68" s="87" t="str">
        <f t="shared" si="0"/>
        <v>FAMILY NAME, Given name</v>
      </c>
      <c r="C68" s="156"/>
      <c r="D68" s="137"/>
      <c r="E68" s="155"/>
      <c r="F68" s="117"/>
      <c r="G68" s="129"/>
      <c r="H68" s="118"/>
      <c r="I68" s="92"/>
      <c r="J68" s="14"/>
      <c r="K68" s="124"/>
      <c r="L68" s="15"/>
      <c r="M68" s="15"/>
      <c r="N68" s="118"/>
      <c r="O68" s="133" t="e">
        <f>IF(K68="non SpW",VLOOKUP(N68,List!L$9:O$16,3),VLOOKUP(N68,List!L$9:O$16,4))</f>
        <v>#N/A</v>
      </c>
      <c r="P68" s="135"/>
    </row>
    <row r="69" spans="1:16">
      <c r="A69" s="129"/>
      <c r="B69" s="87" t="str">
        <f t="shared" si="0"/>
        <v>FAMILY NAME, Given name</v>
      </c>
      <c r="C69" s="156"/>
      <c r="D69" s="137"/>
      <c r="E69" s="155"/>
      <c r="F69" s="117"/>
      <c r="G69" s="129"/>
      <c r="H69" s="118"/>
      <c r="I69" s="92"/>
      <c r="J69" s="14"/>
      <c r="K69" s="124"/>
      <c r="L69" s="15"/>
      <c r="M69" s="15"/>
      <c r="N69" s="118"/>
      <c r="O69" s="133"/>
      <c r="P69" s="135"/>
    </row>
    <row r="70" spans="1:16">
      <c r="A70" s="129"/>
      <c r="B70" s="87" t="str">
        <f t="shared" si="0"/>
        <v>FAMILY NAME, Given name</v>
      </c>
      <c r="C70" s="156"/>
      <c r="D70" s="137"/>
      <c r="E70" s="155"/>
      <c r="F70" s="117"/>
      <c r="G70" s="129"/>
      <c r="H70" s="118"/>
      <c r="I70" s="92"/>
      <c r="J70" s="14"/>
      <c r="K70" s="124"/>
      <c r="L70" s="15"/>
      <c r="M70" s="15"/>
      <c r="N70" s="118"/>
      <c r="O70" s="133"/>
      <c r="P70" s="135"/>
    </row>
    <row r="71" spans="1:16" ht="16" thickBot="1">
      <c r="A71" s="130"/>
      <c r="B71" s="88" t="str">
        <f t="shared" si="0"/>
        <v>FAMILY NAME, Given name</v>
      </c>
      <c r="C71" s="102"/>
      <c r="D71" s="138"/>
      <c r="E71" s="106"/>
      <c r="F71" s="108"/>
      <c r="G71" s="130"/>
      <c r="H71" s="110"/>
      <c r="I71" s="93"/>
      <c r="J71" s="17"/>
      <c r="K71" s="125"/>
      <c r="L71" s="18"/>
      <c r="M71" s="18"/>
      <c r="N71" s="110"/>
      <c r="O71" s="100"/>
      <c r="P71" s="112"/>
    </row>
    <row r="72" spans="1:16">
      <c r="A72" s="131" t="str">
        <f t="shared" ref="A72:A85" si="1">$A$14</f>
        <v>Filled by NRO</v>
      </c>
      <c r="B72" s="90" t="str">
        <f t="shared" si="0"/>
        <v>FAMILY NAME, Given name</v>
      </c>
      <c r="C72" s="101" t="s">
        <v>82</v>
      </c>
      <c r="D72" s="136" t="s">
        <v>87</v>
      </c>
      <c r="E72" s="105"/>
      <c r="F72" s="107"/>
      <c r="G72" s="131" t="s">
        <v>40</v>
      </c>
      <c r="H72" s="109"/>
      <c r="I72" s="91"/>
      <c r="J72" s="11"/>
      <c r="K72" s="123" t="s">
        <v>35</v>
      </c>
      <c r="L72" s="12"/>
      <c r="M72" s="12"/>
      <c r="N72" s="109"/>
      <c r="O72" s="99" t="e">
        <f>IF(K72="non SpW",VLOOKUP(N72,List!L$9:O$16,3),VLOOKUP(N72,List!L$9:O$16,4))</f>
        <v>#N/A</v>
      </c>
      <c r="P72" s="111"/>
    </row>
    <row r="73" spans="1:16" ht="16" thickBot="1">
      <c r="A73" s="130" t="str">
        <f t="shared" si="1"/>
        <v>Filled by NRO</v>
      </c>
      <c r="B73" s="88" t="str">
        <f t="shared" si="0"/>
        <v>FAMILY NAME, Given name</v>
      </c>
      <c r="C73" s="102"/>
      <c r="D73" s="138"/>
      <c r="E73" s="106"/>
      <c r="F73" s="108"/>
      <c r="G73" s="130"/>
      <c r="H73" s="110"/>
      <c r="I73" s="93"/>
      <c r="J73" s="17"/>
      <c r="K73" s="125"/>
      <c r="L73" s="18"/>
      <c r="M73" s="18"/>
      <c r="N73" s="110"/>
      <c r="O73" s="100"/>
      <c r="P73" s="112"/>
    </row>
    <row r="74" spans="1:16" ht="16">
      <c r="A74" s="131" t="str">
        <f t="shared" si="1"/>
        <v>Filled by NRO</v>
      </c>
      <c r="B74" s="127" t="str">
        <f t="shared" si="0"/>
        <v>FAMILY NAME, Given name</v>
      </c>
      <c r="C74" s="101" t="s">
        <v>82</v>
      </c>
      <c r="D74" s="136" t="s">
        <v>87</v>
      </c>
      <c r="E74" s="105"/>
      <c r="F74" s="107"/>
      <c r="G74" s="131" t="s">
        <v>40</v>
      </c>
      <c r="H74" s="109"/>
      <c r="I74" s="91"/>
      <c r="J74" s="109"/>
      <c r="K74" s="25" t="s">
        <v>37</v>
      </c>
      <c r="L74" s="12"/>
      <c r="M74" s="12"/>
      <c r="N74" s="10"/>
      <c r="O74" s="29" t="e">
        <f>IF(K74="non SpW",VLOOKUP(N74,List!L$9:O$16,3),VLOOKUP(N74,List!L$9:O$16,4))</f>
        <v>#N/A</v>
      </c>
      <c r="P74" s="111"/>
    </row>
    <row r="75" spans="1:16" ht="16">
      <c r="A75" s="128" t="str">
        <f t="shared" si="1"/>
        <v>Filled by NRO</v>
      </c>
      <c r="B75" s="87"/>
      <c r="C75" s="156"/>
      <c r="D75" s="157"/>
      <c r="E75" s="155"/>
      <c r="F75" s="117"/>
      <c r="G75" s="128"/>
      <c r="H75" s="118"/>
      <c r="I75" s="158"/>
      <c r="J75" s="161"/>
      <c r="K75" s="27" t="s">
        <v>41</v>
      </c>
      <c r="L75" s="22"/>
      <c r="M75" s="22"/>
      <c r="N75" s="13"/>
      <c r="O75" s="19" t="e">
        <f>IF(K75="non SpW",VLOOKUP(N75,List!L$9:O$16,3),VLOOKUP(N75,List!L$9:O$16,4))</f>
        <v>#N/A</v>
      </c>
      <c r="P75" s="135"/>
    </row>
    <row r="76" spans="1:16" ht="16">
      <c r="A76" s="128" t="str">
        <f t="shared" si="1"/>
        <v>Filled by NRO</v>
      </c>
      <c r="B76" s="87"/>
      <c r="C76" s="156"/>
      <c r="D76" s="157"/>
      <c r="E76" s="155"/>
      <c r="F76" s="117"/>
      <c r="G76" s="128"/>
      <c r="H76" s="118"/>
      <c r="I76" s="158"/>
      <c r="J76" s="162"/>
      <c r="K76" s="27" t="s">
        <v>37</v>
      </c>
      <c r="L76" s="22"/>
      <c r="M76" s="22"/>
      <c r="N76" s="13"/>
      <c r="O76" s="19" t="e">
        <f>IF(K76="non SpW",VLOOKUP(N76,List!L$9:O$16,3),VLOOKUP(N76,List!L$9:O$16,4))</f>
        <v>#N/A</v>
      </c>
      <c r="P76" s="135"/>
    </row>
    <row r="77" spans="1:16" ht="17" thickBot="1">
      <c r="A77" s="130" t="str">
        <f t="shared" si="1"/>
        <v>Filled by NRO</v>
      </c>
      <c r="B77" s="88"/>
      <c r="C77" s="102"/>
      <c r="D77" s="138"/>
      <c r="E77" s="106"/>
      <c r="F77" s="108"/>
      <c r="G77" s="130"/>
      <c r="H77" s="110"/>
      <c r="I77" s="93"/>
      <c r="J77" s="110"/>
      <c r="K77" s="26" t="s">
        <v>41</v>
      </c>
      <c r="L77" s="18"/>
      <c r="M77" s="18"/>
      <c r="N77" s="16"/>
      <c r="O77" s="20" t="e">
        <f>IF(K77="non SpW",VLOOKUP(N77,List!L$9:O$16,3),VLOOKUP(N77,List!L$9:O$16,4))</f>
        <v>#N/A</v>
      </c>
      <c r="P77" s="112"/>
    </row>
    <row r="78" spans="1:16">
      <c r="A78" s="131" t="str">
        <f t="shared" si="1"/>
        <v>Filled by NRO</v>
      </c>
      <c r="B78" s="127" t="str">
        <f>$B$14</f>
        <v>FAMILY NAME, Given name</v>
      </c>
      <c r="C78" s="101" t="s">
        <v>82</v>
      </c>
      <c r="D78" s="136" t="s">
        <v>87</v>
      </c>
      <c r="E78" s="105"/>
      <c r="F78" s="107"/>
      <c r="G78" s="131" t="s">
        <v>57</v>
      </c>
      <c r="H78" s="109"/>
      <c r="I78" s="91"/>
      <c r="J78" s="11"/>
      <c r="K78" s="123" t="s">
        <v>35</v>
      </c>
      <c r="L78" s="12"/>
      <c r="M78" s="12"/>
      <c r="N78" s="109"/>
      <c r="O78" s="99" t="e">
        <f>IF(K78="non SpW",VLOOKUP(N78,List!L$9:O$16,3),VLOOKUP(N78,List!L$9:O$16,4))</f>
        <v>#N/A</v>
      </c>
      <c r="P78" s="111"/>
    </row>
    <row r="79" spans="1:16">
      <c r="A79" s="132" t="str">
        <f t="shared" si="1"/>
        <v>Filled by NRO</v>
      </c>
      <c r="B79" s="87"/>
      <c r="C79" s="156"/>
      <c r="D79" s="115"/>
      <c r="E79" s="155"/>
      <c r="F79" s="117"/>
      <c r="G79" s="132"/>
      <c r="H79" s="118"/>
      <c r="I79" s="159"/>
      <c r="J79" s="14"/>
      <c r="K79" s="124"/>
      <c r="L79" s="15"/>
      <c r="M79" s="15"/>
      <c r="N79" s="118"/>
      <c r="O79" s="133" t="e">
        <f>IF(K79="non SpW",VLOOKUP(N79,List!L$9:O$16,3),VLOOKUP(N79,List!L$9:O$16,4))</f>
        <v>#N/A</v>
      </c>
      <c r="P79" s="135"/>
    </row>
    <row r="80" spans="1:16">
      <c r="A80" s="132" t="str">
        <f t="shared" si="1"/>
        <v>Filled by NRO</v>
      </c>
      <c r="B80" s="87"/>
      <c r="C80" s="156"/>
      <c r="D80" s="115"/>
      <c r="E80" s="155"/>
      <c r="F80" s="117"/>
      <c r="G80" s="132"/>
      <c r="H80" s="118"/>
      <c r="I80" s="159"/>
      <c r="J80" s="14"/>
      <c r="K80" s="124"/>
      <c r="L80" s="15"/>
      <c r="M80" s="15"/>
      <c r="N80" s="118"/>
      <c r="O80" s="133" t="e">
        <f>IF(K80="non SpW",VLOOKUP(N80,List!L$9:O$16,3),VLOOKUP(N80,List!L$9:O$16,4))</f>
        <v>#N/A</v>
      </c>
      <c r="P80" s="135"/>
    </row>
    <row r="81" spans="1:16" ht="16" thickBot="1">
      <c r="A81" s="130" t="str">
        <f t="shared" si="1"/>
        <v>Filled by NRO</v>
      </c>
      <c r="B81" s="88"/>
      <c r="C81" s="102"/>
      <c r="D81" s="138"/>
      <c r="E81" s="106"/>
      <c r="F81" s="108"/>
      <c r="G81" s="130"/>
      <c r="H81" s="110"/>
      <c r="I81" s="93"/>
      <c r="J81" s="17"/>
      <c r="K81" s="125"/>
      <c r="L81" s="18"/>
      <c r="M81" s="18"/>
      <c r="N81" s="110"/>
      <c r="O81" s="100" t="e">
        <f>IF(K81="non SpW",VLOOKUP(N81,List!L$9:O$16,3),VLOOKUP(N81,List!L$9:O$16,4))</f>
        <v>#N/A</v>
      </c>
      <c r="P81" s="112"/>
    </row>
    <row r="82" spans="1:16">
      <c r="A82" s="131" t="str">
        <f t="shared" si="1"/>
        <v>Filled by NRO</v>
      </c>
      <c r="B82" s="127" t="str">
        <f>$B$14</f>
        <v>FAMILY NAME, Given name</v>
      </c>
      <c r="C82" s="101" t="s">
        <v>82</v>
      </c>
      <c r="D82" s="136" t="s">
        <v>87</v>
      </c>
      <c r="E82" s="105"/>
      <c r="F82" s="107"/>
      <c r="G82" s="131" t="s">
        <v>42</v>
      </c>
      <c r="H82" s="109"/>
      <c r="I82" s="91"/>
      <c r="J82" s="11"/>
      <c r="K82" s="123" t="s">
        <v>35</v>
      </c>
      <c r="L82" s="12"/>
      <c r="M82" s="12"/>
      <c r="N82" s="109"/>
      <c r="O82" s="99" t="e">
        <f>IF(K82="non SpW",VLOOKUP(N82,List!L$9:O$16,3),VLOOKUP(N82,List!L$9:O$16,4))</f>
        <v>#N/A</v>
      </c>
      <c r="P82" s="111"/>
    </row>
    <row r="83" spans="1:16">
      <c r="A83" s="132" t="str">
        <f t="shared" si="1"/>
        <v>Filled by NRO</v>
      </c>
      <c r="B83" s="87"/>
      <c r="C83" s="156"/>
      <c r="D83" s="115"/>
      <c r="E83" s="155"/>
      <c r="F83" s="117"/>
      <c r="G83" s="132"/>
      <c r="H83" s="118"/>
      <c r="I83" s="159"/>
      <c r="J83" s="14"/>
      <c r="K83" s="124"/>
      <c r="L83" s="15"/>
      <c r="M83" s="15"/>
      <c r="N83" s="118"/>
      <c r="O83" s="133" t="e">
        <f>IF(K83="non SpW",VLOOKUP(N83,List!L$9:O$16,3),VLOOKUP(N83,List!L$9:O$16,4))</f>
        <v>#N/A</v>
      </c>
      <c r="P83" s="135"/>
    </row>
    <row r="84" spans="1:16">
      <c r="A84" s="132" t="str">
        <f t="shared" si="1"/>
        <v>Filled by NRO</v>
      </c>
      <c r="B84" s="87"/>
      <c r="C84" s="156"/>
      <c r="D84" s="115"/>
      <c r="E84" s="155"/>
      <c r="F84" s="117"/>
      <c r="G84" s="132"/>
      <c r="H84" s="118"/>
      <c r="I84" s="159"/>
      <c r="J84" s="14"/>
      <c r="K84" s="124"/>
      <c r="L84" s="15"/>
      <c r="M84" s="15"/>
      <c r="N84" s="118"/>
      <c r="O84" s="133" t="e">
        <f>IF(K84="non SpW",VLOOKUP(N84,List!L$9:O$16,3),VLOOKUP(N84,List!L$9:O$16,4))</f>
        <v>#N/A</v>
      </c>
      <c r="P84" s="135"/>
    </row>
    <row r="85" spans="1:16" ht="16" thickBot="1">
      <c r="A85" s="130" t="str">
        <f t="shared" si="1"/>
        <v>Filled by NRO</v>
      </c>
      <c r="B85" s="88"/>
      <c r="C85" s="102"/>
      <c r="D85" s="138"/>
      <c r="E85" s="106"/>
      <c r="F85" s="108"/>
      <c r="G85" s="130"/>
      <c r="H85" s="110"/>
      <c r="I85" s="93"/>
      <c r="J85" s="17"/>
      <c r="K85" s="125"/>
      <c r="L85" s="18"/>
      <c r="M85" s="18"/>
      <c r="N85" s="110"/>
      <c r="O85" s="100" t="e">
        <f>IF(K85="non SpW",VLOOKUP(N85,List!L$9:O$16,3),VLOOKUP(N85,List!L$9:O$16,4))</f>
        <v>#N/A</v>
      </c>
      <c r="P85" s="112"/>
    </row>
  </sheetData>
  <mergeCells count="139">
    <mergeCell ref="A1:O1"/>
    <mergeCell ref="K78:K81"/>
    <mergeCell ref="N64:N71"/>
    <mergeCell ref="K82:K85"/>
    <mergeCell ref="P78:P81"/>
    <mergeCell ref="P82:P85"/>
    <mergeCell ref="G78:G81"/>
    <mergeCell ref="I78:I81"/>
    <mergeCell ref="N72:N73"/>
    <mergeCell ref="P72:P73"/>
    <mergeCell ref="P74:P77"/>
    <mergeCell ref="J74:J75"/>
    <mergeCell ref="J76:J77"/>
    <mergeCell ref="H78:H81"/>
    <mergeCell ref="H82:H85"/>
    <mergeCell ref="O64:O71"/>
    <mergeCell ref="K64:K71"/>
    <mergeCell ref="K72:K73"/>
    <mergeCell ref="P64:P71"/>
    <mergeCell ref="B64:B71"/>
    <mergeCell ref="N78:N81"/>
    <mergeCell ref="A82:A85"/>
    <mergeCell ref="B82:B85"/>
    <mergeCell ref="D82:D85"/>
    <mergeCell ref="G82:G85"/>
    <mergeCell ref="I82:I85"/>
    <mergeCell ref="N82:N85"/>
    <mergeCell ref="O78:O81"/>
    <mergeCell ref="O82:O85"/>
    <mergeCell ref="A78:A81"/>
    <mergeCell ref="B78:B81"/>
    <mergeCell ref="D78:D81"/>
    <mergeCell ref="E78:E81"/>
    <mergeCell ref="E82:E85"/>
    <mergeCell ref="C78:C81"/>
    <mergeCell ref="C82:C85"/>
    <mergeCell ref="G74:G77"/>
    <mergeCell ref="I74:I77"/>
    <mergeCell ref="H74:H77"/>
    <mergeCell ref="O72:O73"/>
    <mergeCell ref="A72:A73"/>
    <mergeCell ref="B72:B73"/>
    <mergeCell ref="D72:D73"/>
    <mergeCell ref="G72:G73"/>
    <mergeCell ref="I72:I73"/>
    <mergeCell ref="H72:H73"/>
    <mergeCell ref="E72:E73"/>
    <mergeCell ref="E74:E77"/>
    <mergeCell ref="C72:C73"/>
    <mergeCell ref="C74:C77"/>
    <mergeCell ref="A40:A55"/>
    <mergeCell ref="B40:B55"/>
    <mergeCell ref="C40:C55"/>
    <mergeCell ref="D40:D55"/>
    <mergeCell ref="E40:E55"/>
    <mergeCell ref="F40:F55"/>
    <mergeCell ref="F24:F39"/>
    <mergeCell ref="F56:F63"/>
    <mergeCell ref="A74:A77"/>
    <mergeCell ref="B74:B77"/>
    <mergeCell ref="D74:D77"/>
    <mergeCell ref="C24:C39"/>
    <mergeCell ref="C56:C63"/>
    <mergeCell ref="C64:C71"/>
    <mergeCell ref="D64:D71"/>
    <mergeCell ref="G64:G71"/>
    <mergeCell ref="I64:I71"/>
    <mergeCell ref="H64:H71"/>
    <mergeCell ref="A56:A63"/>
    <mergeCell ref="B56:B63"/>
    <mergeCell ref="D56:D63"/>
    <mergeCell ref="G56:G63"/>
    <mergeCell ref="I56:I63"/>
    <mergeCell ref="H56:H63"/>
    <mergeCell ref="E56:E63"/>
    <mergeCell ref="E64:E71"/>
    <mergeCell ref="A64:A71"/>
    <mergeCell ref="O24:O39"/>
    <mergeCell ref="O56:O63"/>
    <mergeCell ref="P17:P19"/>
    <mergeCell ref="G20:G23"/>
    <mergeCell ref="G18:J18"/>
    <mergeCell ref="D20:D23"/>
    <mergeCell ref="I20:I23"/>
    <mergeCell ref="G17:O17"/>
    <mergeCell ref="K18:O18"/>
    <mergeCell ref="K20:K23"/>
    <mergeCell ref="H20:H23"/>
    <mergeCell ref="E18:F18"/>
    <mergeCell ref="F20:F23"/>
    <mergeCell ref="E17:F17"/>
    <mergeCell ref="J20:J23"/>
    <mergeCell ref="P20:P23"/>
    <mergeCell ref="N20:N23"/>
    <mergeCell ref="O20:O23"/>
    <mergeCell ref="E20:E23"/>
    <mergeCell ref="C17:D19"/>
    <mergeCell ref="P24:P39"/>
    <mergeCell ref="E24:E39"/>
    <mergeCell ref="G40:G55"/>
    <mergeCell ref="C20:C23"/>
    <mergeCell ref="J44:J55"/>
    <mergeCell ref="K40:K43"/>
    <mergeCell ref="K44:K55"/>
    <mergeCell ref="A3:K3"/>
    <mergeCell ref="J56:J63"/>
    <mergeCell ref="A5:K5"/>
    <mergeCell ref="A11:O11"/>
    <mergeCell ref="B20:B23"/>
    <mergeCell ref="A20:A23"/>
    <mergeCell ref="A17:A19"/>
    <mergeCell ref="B17:B19"/>
    <mergeCell ref="A16:P16"/>
    <mergeCell ref="P56:P63"/>
    <mergeCell ref="K24:K39"/>
    <mergeCell ref="K56:K63"/>
    <mergeCell ref="J24:J39"/>
    <mergeCell ref="A24:A39"/>
    <mergeCell ref="B24:B39"/>
    <mergeCell ref="D24:D39"/>
    <mergeCell ref="G24:G39"/>
    <mergeCell ref="I24:I39"/>
    <mergeCell ref="H24:H39"/>
    <mergeCell ref="N24:N39"/>
    <mergeCell ref="N56:N63"/>
    <mergeCell ref="N48:N55"/>
    <mergeCell ref="O48:O55"/>
    <mergeCell ref="N40:N47"/>
    <mergeCell ref="O40:O47"/>
    <mergeCell ref="I40:I43"/>
    <mergeCell ref="I44:I55"/>
    <mergeCell ref="P40:P55"/>
    <mergeCell ref="F64:F71"/>
    <mergeCell ref="F72:F73"/>
    <mergeCell ref="F74:F77"/>
    <mergeCell ref="F78:F81"/>
    <mergeCell ref="F82:F85"/>
    <mergeCell ref="H40:H55"/>
    <mergeCell ref="J40:J43"/>
  </mergeCells>
  <phoneticPr fontId="2"/>
  <pageMargins left="0.7" right="0.7" top="0.75" bottom="0.75" header="0.3" footer="0.3"/>
  <pageSetup paperSize="9" orientation="portrait" horizontalDpi="4294967292" verticalDpi="4294967292"/>
  <extLst>
    <ext xmlns:x14="http://schemas.microsoft.com/office/spreadsheetml/2009/9/main" uri="{CCE6A557-97BC-4b89-ADB6-D9C93CAAB3DF}">
      <x14:dataValidations xmlns:xm="http://schemas.microsoft.com/office/excel/2006/main" count="19">
        <x14:dataValidation type="list" allowBlank="1" showInputMessage="1" showErrorMessage="1" xr:uid="{00000000-0002-0000-0000-000000000000}">
          <x14:formula1>
            <xm:f>List!$E$15</xm:f>
          </x14:formula1>
          <xm:sqref>G82:G85</xm:sqref>
        </x14:dataValidation>
        <x14:dataValidation type="list" allowBlank="1" showInputMessage="1" showErrorMessage="1" xr:uid="{00000000-0002-0000-0000-000001000000}">
          <x14:formula1>
            <xm:f>List!$H$9:$H$12</xm:f>
          </x14:formula1>
          <xm:sqref>J72:J85</xm:sqref>
        </x14:dataValidation>
        <x14:dataValidation type="list" allowBlank="1" showInputMessage="1" showErrorMessage="1" xr:uid="{00000000-0002-0000-0000-000003000000}">
          <x14:formula1>
            <xm:f>List!$F$9:$F$10</xm:f>
          </x14:formula1>
          <xm:sqref>H56:H85 H20:H40</xm:sqref>
        </x14:dataValidation>
        <x14:dataValidation type="list" allowBlank="1" showInputMessage="1" showErrorMessage="1" xr:uid="{00000000-0002-0000-0000-000004000000}">
          <x14:formula1>
            <xm:f>List!$D$9:$D$10</xm:f>
          </x14:formula1>
          <xm:sqref>E20:E85</xm:sqref>
        </x14:dataValidation>
        <x14:dataValidation type="list" allowBlank="1" showInputMessage="1" showErrorMessage="1" xr:uid="{00000000-0002-0000-0000-000005000000}">
          <x14:formula1>
            <xm:f>List!$H$19</xm:f>
          </x14:formula1>
          <xm:sqref>J20:J39</xm:sqref>
        </x14:dataValidation>
        <x14:dataValidation type="list" allowBlank="1" showInputMessage="1" showErrorMessage="1" xr:uid="{00000000-0002-0000-0000-000006000000}">
          <x14:formula1>
            <xm:f>List!$H$15</xm:f>
          </x14:formula1>
          <xm:sqref>J56:J63</xm:sqref>
        </x14:dataValidation>
        <x14:dataValidation type="list" allowBlank="1" showInputMessage="1" showErrorMessage="1" xr:uid="{00000000-0002-0000-0000-000007000000}">
          <x14:formula1>
            <xm:f>List!$H$10:$H$11</xm:f>
          </x14:formula1>
          <xm:sqref>J64:J71</xm:sqref>
        </x14:dataValidation>
        <x14:dataValidation type="list" allowBlank="1" showInputMessage="1" showErrorMessage="1" xr:uid="{00000000-0002-0000-0000-000009000000}">
          <x14:formula1>
            <xm:f>List!$E$9</xm:f>
          </x14:formula1>
          <xm:sqref>G20:G23</xm:sqref>
        </x14:dataValidation>
        <x14:dataValidation type="list" allowBlank="1" showInputMessage="1" showErrorMessage="1" xr:uid="{00000000-0002-0000-0000-00000A000000}">
          <x14:formula1>
            <xm:f>List!$E$10</xm:f>
          </x14:formula1>
          <xm:sqref>G24:G39</xm:sqref>
        </x14:dataValidation>
        <x14:dataValidation type="list" allowBlank="1" showInputMessage="1" showErrorMessage="1" xr:uid="{00000000-0002-0000-0000-00000B000000}">
          <x14:formula1>
            <xm:f>List!$E$11</xm:f>
          </x14:formula1>
          <xm:sqref>G56:G63</xm:sqref>
        </x14:dataValidation>
        <x14:dataValidation type="list" allowBlank="1" showInputMessage="1" showErrorMessage="1" xr:uid="{00000000-0002-0000-0000-00000C000000}">
          <x14:formula1>
            <xm:f>List!$E$12</xm:f>
          </x14:formula1>
          <xm:sqref>G64:G71</xm:sqref>
        </x14:dataValidation>
        <x14:dataValidation type="list" allowBlank="1" showInputMessage="1" showErrorMessage="1" xr:uid="{00000000-0002-0000-0000-00000D000000}">
          <x14:formula1>
            <xm:f>List!$E$13</xm:f>
          </x14:formula1>
          <xm:sqref>G72:G77</xm:sqref>
        </x14:dataValidation>
        <x14:dataValidation type="list" allowBlank="1" showInputMessage="1" showErrorMessage="1" xr:uid="{00000000-0002-0000-0000-00000E000000}">
          <x14:formula1>
            <xm:f>List!$E$14</xm:f>
          </x14:formula1>
          <xm:sqref>G78:G81</xm:sqref>
        </x14:dataValidation>
        <x14:dataValidation type="list" allowBlank="1" showInputMessage="1" showErrorMessage="1" xr:uid="{00000000-0002-0000-0000-00000F000000}">
          <x14:formula1>
            <xm:f>List!$I$9</xm:f>
          </x14:formula1>
          <xm:sqref>K78:K85 K20:K40 K44 K56:K73</xm:sqref>
        </x14:dataValidation>
        <x14:dataValidation type="list" allowBlank="1" showInputMessage="1" showErrorMessage="1" xr:uid="{00000000-0002-0000-0000-000010000000}">
          <x14:formula1>
            <xm:f>List!$I$10:$I$11</xm:f>
          </x14:formula1>
          <xm:sqref>K74:K77</xm:sqref>
        </x14:dataValidation>
        <x14:dataValidation type="list" allowBlank="1" showInputMessage="1" showErrorMessage="1" xr:uid="{00000000-0002-0000-0000-000002000000}">
          <x14:formula1>
            <xm:f>List!$L$9:$L$16</xm:f>
          </x14:formula1>
          <xm:sqref>N20:N40 N56:N85 N48</xm:sqref>
        </x14:dataValidation>
        <x14:dataValidation type="list" allowBlank="1" showInputMessage="1" showErrorMessage="1" xr:uid="{9F2D1BBE-CE6D-1540-B8C3-DBF56435B83D}">
          <x14:formula1>
            <xm:f>List!$E$23</xm:f>
          </x14:formula1>
          <xm:sqref>G40:G55</xm:sqref>
        </x14:dataValidation>
        <x14:dataValidation type="list" allowBlank="1" showInputMessage="1" showErrorMessage="1" xr:uid="{11DB0F0E-5162-A641-BAF0-B84B62539757}">
          <x14:formula1>
            <xm:f>List!$H$23</xm:f>
          </x14:formula1>
          <xm:sqref>J40:J43</xm:sqref>
        </x14:dataValidation>
        <x14:dataValidation type="list" allowBlank="1" showInputMessage="1" showErrorMessage="1" xr:uid="{22E235A7-5E90-C948-9D5A-334C679C686E}">
          <x14:formula1>
            <xm:f>List!$H$24</xm:f>
          </x14:formula1>
          <xm:sqref>J44:J55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9"/>
  <sheetViews>
    <sheetView tabSelected="1" topLeftCell="A11" workbookViewId="0">
      <selection activeCell="E49" sqref="E49"/>
    </sheetView>
  </sheetViews>
  <sheetFormatPr baseColWidth="10" defaultColWidth="12.83203125" defaultRowHeight="15"/>
  <cols>
    <col min="1" max="1" width="23" style="5" bestFit="1" customWidth="1"/>
    <col min="2" max="2" width="20.83203125" style="5" customWidth="1"/>
    <col min="3" max="3" width="3.83203125" style="5" bestFit="1" customWidth="1"/>
    <col min="4" max="4" width="6.5" style="5" bestFit="1" customWidth="1"/>
    <col min="5" max="5" width="10.83203125" style="5" bestFit="1" customWidth="1"/>
    <col min="6" max="6" width="10.83203125" style="5" customWidth="1"/>
    <col min="7" max="7" width="16.1640625" style="5" bestFit="1" customWidth="1"/>
    <col min="8" max="8" width="18.1640625" style="5" bestFit="1" customWidth="1"/>
    <col min="9" max="9" width="17" style="5" bestFit="1" customWidth="1"/>
    <col min="10" max="10" width="16.83203125" style="5" bestFit="1" customWidth="1"/>
    <col min="11" max="11" width="8.83203125" style="23" bestFit="1" customWidth="1"/>
    <col min="12" max="12" width="17.1640625" style="5" customWidth="1"/>
    <col min="13" max="13" width="15.6640625" style="5" bestFit="1" customWidth="1"/>
    <col min="14" max="14" width="15.33203125" style="5" bestFit="1" customWidth="1"/>
    <col min="15" max="15" width="15.6640625" style="5" bestFit="1" customWidth="1"/>
    <col min="16" max="16" width="39.5" style="5" customWidth="1"/>
  </cols>
  <sheetData>
    <row r="1" spans="1:16" ht="36" customHeight="1">
      <c r="A1" s="160" t="s">
        <v>76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69" t="str">
        <f>Observation!P1</f>
        <v xml:space="preserve"> 2018B Rev.01 (2018-10-28 TM)</v>
      </c>
    </row>
    <row r="3" spans="1:16" ht="17">
      <c r="A3" s="122" t="s">
        <v>77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</row>
    <row r="4" spans="1:16" ht="17">
      <c r="A4" s="65"/>
      <c r="B4" s="65"/>
      <c r="C4" s="70"/>
      <c r="D4" s="65"/>
      <c r="E4" s="65"/>
      <c r="F4" s="65"/>
      <c r="G4" s="65"/>
      <c r="H4" s="65"/>
      <c r="I4" s="65"/>
      <c r="J4" s="65"/>
      <c r="K4" s="65"/>
    </row>
    <row r="5" spans="1:16" ht="144" customHeight="1">
      <c r="A5" s="122" t="s">
        <v>79</v>
      </c>
      <c r="B5" s="122"/>
      <c r="C5" s="122"/>
      <c r="D5" s="122"/>
      <c r="E5" s="122"/>
      <c r="F5" s="122"/>
      <c r="G5" s="122"/>
      <c r="H5" s="122"/>
      <c r="I5" s="122"/>
      <c r="J5" s="122"/>
      <c r="K5" s="122"/>
    </row>
    <row r="6" spans="1:16" ht="20" customHeight="1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</row>
    <row r="7" spans="1:16" ht="17">
      <c r="A7" s="72" t="s">
        <v>24</v>
      </c>
    </row>
    <row r="8" spans="1:16" ht="17">
      <c r="A8" s="73" t="s">
        <v>27</v>
      </c>
    </row>
    <row r="9" spans="1:16" ht="17">
      <c r="A9" s="74" t="s">
        <v>65</v>
      </c>
    </row>
    <row r="10" spans="1:16">
      <c r="A10" s="31"/>
    </row>
    <row r="11" spans="1:16" ht="207" customHeight="1">
      <c r="A11" s="126" t="s">
        <v>78</v>
      </c>
      <c r="B11" s="126"/>
      <c r="C11" s="126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66"/>
    </row>
    <row r="13" spans="1:16">
      <c r="A13" s="31"/>
    </row>
    <row r="14" spans="1:16" ht="24" thickBot="1">
      <c r="A14" s="32" t="s">
        <v>25</v>
      </c>
      <c r="B14" s="67" t="s">
        <v>26</v>
      </c>
      <c r="C14" s="67"/>
    </row>
    <row r="15" spans="1:16" ht="47" thickBot="1">
      <c r="A15" s="77" t="str">
        <f>Observation!A14</f>
        <v>Filled by NRO</v>
      </c>
      <c r="B15" s="68" t="str">
        <f>Observation!B14</f>
        <v>FAMILY NAME, Given name</v>
      </c>
      <c r="C15" s="75"/>
    </row>
    <row r="16" spans="1:16">
      <c r="A16" s="31"/>
    </row>
    <row r="17" spans="1:16" ht="23" thickBot="1">
      <c r="A17" s="134" t="s">
        <v>84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</row>
    <row r="18" spans="1:16" ht="18" customHeight="1">
      <c r="A18" s="131" t="s">
        <v>25</v>
      </c>
      <c r="B18" s="90" t="s">
        <v>26</v>
      </c>
      <c r="C18" s="113" t="s">
        <v>56</v>
      </c>
      <c r="D18" s="103"/>
      <c r="E18" s="153" t="s">
        <v>51</v>
      </c>
      <c r="F18" s="154"/>
      <c r="G18" s="145" t="s">
        <v>0</v>
      </c>
      <c r="H18" s="146"/>
      <c r="I18" s="146"/>
      <c r="J18" s="146"/>
      <c r="K18" s="146"/>
      <c r="L18" s="146"/>
      <c r="M18" s="146"/>
      <c r="N18" s="146"/>
      <c r="O18" s="147"/>
      <c r="P18" s="139" t="s">
        <v>8</v>
      </c>
    </row>
    <row r="19" spans="1:16" ht="18" customHeight="1">
      <c r="A19" s="132"/>
      <c r="B19" s="133"/>
      <c r="C19" s="114"/>
      <c r="D19" s="115"/>
      <c r="E19" s="151" t="s">
        <v>60</v>
      </c>
      <c r="F19" s="152"/>
      <c r="G19" s="142" t="s">
        <v>29</v>
      </c>
      <c r="H19" s="143"/>
      <c r="I19" s="143"/>
      <c r="J19" s="144"/>
      <c r="K19" s="148" t="s">
        <v>28</v>
      </c>
      <c r="L19" s="149"/>
      <c r="M19" s="149"/>
      <c r="N19" s="149"/>
      <c r="O19" s="150"/>
      <c r="P19" s="140"/>
    </row>
    <row r="20" spans="1:16" ht="33" thickBot="1">
      <c r="A20" s="130"/>
      <c r="B20" s="88"/>
      <c r="C20" s="116"/>
      <c r="D20" s="104"/>
      <c r="E20" s="51" t="s">
        <v>61</v>
      </c>
      <c r="F20" s="52" t="s">
        <v>62</v>
      </c>
      <c r="G20" s="6" t="s">
        <v>1</v>
      </c>
      <c r="H20" s="46" t="s">
        <v>48</v>
      </c>
      <c r="I20" s="7" t="s">
        <v>4</v>
      </c>
      <c r="J20" s="7" t="s">
        <v>2</v>
      </c>
      <c r="K20" s="24" t="s">
        <v>3</v>
      </c>
      <c r="L20" s="7" t="s">
        <v>5</v>
      </c>
      <c r="M20" s="47" t="s">
        <v>52</v>
      </c>
      <c r="N20" s="28" t="s">
        <v>7</v>
      </c>
      <c r="O20" s="8" t="s">
        <v>43</v>
      </c>
      <c r="P20" s="141"/>
    </row>
    <row r="21" spans="1:16" ht="16">
      <c r="A21" s="128" t="str">
        <f>Observation!$A$14</f>
        <v>Filled by NRO</v>
      </c>
      <c r="B21" s="127" t="str">
        <f>Observation!$B$14</f>
        <v>FAMILY NAME, Given name</v>
      </c>
      <c r="C21" s="101" t="s">
        <v>83</v>
      </c>
      <c r="D21" s="136" t="s">
        <v>89</v>
      </c>
      <c r="E21" s="105"/>
      <c r="F21" s="107"/>
      <c r="G21" s="131" t="s">
        <v>34</v>
      </c>
      <c r="H21" s="109" t="s">
        <v>74</v>
      </c>
      <c r="I21" s="91">
        <f>23.1-6</f>
        <v>17.100000000000001</v>
      </c>
      <c r="J21" s="123" t="s">
        <v>68</v>
      </c>
      <c r="K21" s="123" t="s">
        <v>35</v>
      </c>
      <c r="L21" s="12" t="s">
        <v>71</v>
      </c>
      <c r="M21" s="12">
        <v>22.234999999999999</v>
      </c>
      <c r="N21" s="109"/>
      <c r="O21" s="99" t="e">
        <f>IF(K21="non SpW",VLOOKUP(N21,List!L$9:O$16,3),VLOOKUP(N21,List!L$9:O$16,4))</f>
        <v>#N/A</v>
      </c>
      <c r="P21" s="111"/>
    </row>
    <row r="22" spans="1:16">
      <c r="A22" s="129" t="str">
        <f>Observation!$A$14</f>
        <v>Filled by NRO</v>
      </c>
      <c r="B22" s="87"/>
      <c r="C22" s="156"/>
      <c r="D22" s="137"/>
      <c r="E22" s="155"/>
      <c r="F22" s="117"/>
      <c r="G22" s="129"/>
      <c r="H22" s="118"/>
      <c r="I22" s="92"/>
      <c r="J22" s="124"/>
      <c r="K22" s="124"/>
      <c r="L22" s="15"/>
      <c r="M22" s="15"/>
      <c r="N22" s="118"/>
      <c r="O22" s="133"/>
      <c r="P22" s="135"/>
    </row>
    <row r="23" spans="1:16">
      <c r="A23" s="129" t="str">
        <f>Observation!$A$14</f>
        <v>Filled by NRO</v>
      </c>
      <c r="B23" s="87"/>
      <c r="C23" s="156"/>
      <c r="D23" s="137"/>
      <c r="E23" s="155"/>
      <c r="F23" s="117"/>
      <c r="G23" s="129"/>
      <c r="H23" s="118"/>
      <c r="I23" s="92"/>
      <c r="J23" s="124"/>
      <c r="K23" s="124"/>
      <c r="L23" s="15"/>
      <c r="M23" s="15"/>
      <c r="N23" s="118"/>
      <c r="O23" s="133"/>
      <c r="P23" s="135"/>
    </row>
    <row r="24" spans="1:16" ht="16" thickBot="1">
      <c r="A24" s="130" t="str">
        <f>Observation!$A$14</f>
        <v>Filled by NRO</v>
      </c>
      <c r="B24" s="88"/>
      <c r="C24" s="102"/>
      <c r="D24" s="138"/>
      <c r="E24" s="106"/>
      <c r="F24" s="108"/>
      <c r="G24" s="130"/>
      <c r="H24" s="110"/>
      <c r="I24" s="93"/>
      <c r="J24" s="125"/>
      <c r="K24" s="125"/>
      <c r="L24" s="18"/>
      <c r="M24" s="18"/>
      <c r="N24" s="110"/>
      <c r="O24" s="100"/>
      <c r="P24" s="112"/>
    </row>
    <row r="25" spans="1:16" ht="16">
      <c r="A25" s="128" t="str">
        <f>Observation!$A$14</f>
        <v>Filled by NRO</v>
      </c>
      <c r="B25" s="127" t="str">
        <f>Observation!$B$14</f>
        <v>FAMILY NAME, Given name</v>
      </c>
      <c r="C25" s="101" t="s">
        <v>83</v>
      </c>
      <c r="D25" s="136" t="s">
        <v>87</v>
      </c>
      <c r="E25" s="105"/>
      <c r="F25" s="57"/>
      <c r="G25" s="131" t="s">
        <v>36</v>
      </c>
      <c r="H25" s="109" t="s">
        <v>74</v>
      </c>
      <c r="I25" s="91">
        <f>43-6</f>
        <v>37</v>
      </c>
      <c r="J25" s="123" t="s">
        <v>68</v>
      </c>
      <c r="K25" s="123" t="s">
        <v>35</v>
      </c>
      <c r="L25" s="12" t="s">
        <v>72</v>
      </c>
      <c r="M25" s="12">
        <v>43.12209</v>
      </c>
      <c r="N25" s="109"/>
      <c r="O25" s="99" t="e">
        <f>IF(K25="non SpW",VLOOKUP(N25,List!L$9:O$16,3),VLOOKUP(N25,List!L$9:O$16,4))</f>
        <v>#N/A</v>
      </c>
      <c r="P25" s="111"/>
    </row>
    <row r="26" spans="1:16" ht="16">
      <c r="A26" s="129" t="str">
        <f>Observation!$A$14</f>
        <v>Filled by NRO</v>
      </c>
      <c r="B26" s="87"/>
      <c r="C26" s="156"/>
      <c r="D26" s="137"/>
      <c r="E26" s="155"/>
      <c r="F26" s="58"/>
      <c r="G26" s="129"/>
      <c r="H26" s="118"/>
      <c r="I26" s="92"/>
      <c r="J26" s="124"/>
      <c r="K26" s="124"/>
      <c r="L26" s="15" t="s">
        <v>73</v>
      </c>
      <c r="M26" s="15">
        <v>42.820569999999996</v>
      </c>
      <c r="N26" s="118"/>
      <c r="O26" s="133"/>
      <c r="P26" s="135"/>
    </row>
    <row r="27" spans="1:16">
      <c r="A27" s="129" t="str">
        <f>Observation!$A$14</f>
        <v>Filled by NRO</v>
      </c>
      <c r="B27" s="87"/>
      <c r="C27" s="156"/>
      <c r="D27" s="137"/>
      <c r="E27" s="155"/>
      <c r="F27" s="58"/>
      <c r="G27" s="129"/>
      <c r="H27" s="118"/>
      <c r="I27" s="92"/>
      <c r="J27" s="124"/>
      <c r="K27" s="124"/>
      <c r="L27" s="15"/>
      <c r="M27" s="15"/>
      <c r="N27" s="118"/>
      <c r="O27" s="133"/>
      <c r="P27" s="135"/>
    </row>
    <row r="28" spans="1:16">
      <c r="A28" s="129" t="str">
        <f>Observation!$A$14</f>
        <v>Filled by NRO</v>
      </c>
      <c r="B28" s="87"/>
      <c r="C28" s="156"/>
      <c r="D28" s="137"/>
      <c r="E28" s="155"/>
      <c r="F28" s="58"/>
      <c r="G28" s="129"/>
      <c r="H28" s="118"/>
      <c r="I28" s="92"/>
      <c r="J28" s="124"/>
      <c r="K28" s="124"/>
      <c r="L28" s="15"/>
      <c r="M28" s="15"/>
      <c r="N28" s="118"/>
      <c r="O28" s="133"/>
      <c r="P28" s="135"/>
    </row>
    <row r="29" spans="1:16">
      <c r="A29" s="129" t="str">
        <f>Observation!$A$14</f>
        <v>Filled by NRO</v>
      </c>
      <c r="B29" s="87" t="str">
        <f>Observation!$B$14</f>
        <v>FAMILY NAME, Given name</v>
      </c>
      <c r="C29" s="156"/>
      <c r="D29" s="137"/>
      <c r="E29" s="155"/>
      <c r="F29" s="58"/>
      <c r="G29" s="129"/>
      <c r="H29" s="118"/>
      <c r="I29" s="92"/>
      <c r="J29" s="124"/>
      <c r="K29" s="124"/>
      <c r="L29" s="15"/>
      <c r="M29" s="15"/>
      <c r="N29" s="118"/>
      <c r="O29" s="133" t="e">
        <f>IF(K29="non SpW",VLOOKUP(N29,List!L$9:O$16,3),VLOOKUP(N29,List!L$9:O$16,4))</f>
        <v>#N/A</v>
      </c>
      <c r="P29" s="135"/>
    </row>
    <row r="30" spans="1:16">
      <c r="A30" s="129" t="str">
        <f>Observation!$A$14</f>
        <v>Filled by NRO</v>
      </c>
      <c r="B30" s="87"/>
      <c r="C30" s="156"/>
      <c r="D30" s="137"/>
      <c r="E30" s="155"/>
      <c r="F30" s="58"/>
      <c r="G30" s="129"/>
      <c r="H30" s="118"/>
      <c r="I30" s="92"/>
      <c r="J30" s="124"/>
      <c r="K30" s="124"/>
      <c r="L30" s="15"/>
      <c r="M30" s="15"/>
      <c r="N30" s="118"/>
      <c r="O30" s="133"/>
      <c r="P30" s="135"/>
    </row>
    <row r="31" spans="1:16">
      <c r="A31" s="129" t="str">
        <f>Observation!$A$14</f>
        <v>Filled by NRO</v>
      </c>
      <c r="B31" s="87"/>
      <c r="C31" s="156"/>
      <c r="D31" s="137"/>
      <c r="E31" s="155"/>
      <c r="F31" s="58"/>
      <c r="G31" s="129"/>
      <c r="H31" s="118"/>
      <c r="I31" s="92"/>
      <c r="J31" s="124"/>
      <c r="K31" s="124"/>
      <c r="L31" s="15"/>
      <c r="M31" s="15"/>
      <c r="N31" s="118"/>
      <c r="O31" s="133"/>
      <c r="P31" s="135"/>
    </row>
    <row r="32" spans="1:16">
      <c r="A32" s="129" t="str">
        <f>Observation!$A$14</f>
        <v>Filled by NRO</v>
      </c>
      <c r="B32" s="87"/>
      <c r="C32" s="156"/>
      <c r="D32" s="137"/>
      <c r="E32" s="155"/>
      <c r="F32" s="58"/>
      <c r="G32" s="129"/>
      <c r="H32" s="118"/>
      <c r="I32" s="92"/>
      <c r="J32" s="124"/>
      <c r="K32" s="124"/>
      <c r="L32" s="15"/>
      <c r="M32" s="15"/>
      <c r="N32" s="118"/>
      <c r="O32" s="133"/>
      <c r="P32" s="135"/>
    </row>
    <row r="33" spans="1:16">
      <c r="A33" s="129" t="str">
        <f>Observation!$A$14</f>
        <v>Filled by NRO</v>
      </c>
      <c r="B33" s="87" t="str">
        <f>Observation!$B$14</f>
        <v>FAMILY NAME, Given name</v>
      </c>
      <c r="C33" s="156"/>
      <c r="D33" s="137"/>
      <c r="E33" s="155"/>
      <c r="F33" s="58"/>
      <c r="G33" s="129"/>
      <c r="H33" s="118"/>
      <c r="I33" s="92"/>
      <c r="J33" s="124"/>
      <c r="K33" s="124"/>
      <c r="L33" s="15"/>
      <c r="M33" s="15"/>
      <c r="N33" s="118"/>
      <c r="O33" s="133" t="e">
        <f>IF(K33="non SpW",VLOOKUP(N33,List!L$9:O$16,3),VLOOKUP(N33,List!L$9:O$16,4))</f>
        <v>#N/A</v>
      </c>
      <c r="P33" s="135"/>
    </row>
    <row r="34" spans="1:16">
      <c r="A34" s="129" t="str">
        <f>Observation!$A$14</f>
        <v>Filled by NRO</v>
      </c>
      <c r="B34" s="87"/>
      <c r="C34" s="156"/>
      <c r="D34" s="137"/>
      <c r="E34" s="155"/>
      <c r="F34" s="58"/>
      <c r="G34" s="129"/>
      <c r="H34" s="118"/>
      <c r="I34" s="92"/>
      <c r="J34" s="124"/>
      <c r="K34" s="124"/>
      <c r="L34" s="15"/>
      <c r="M34" s="15"/>
      <c r="N34" s="118"/>
      <c r="O34" s="133"/>
      <c r="P34" s="135"/>
    </row>
    <row r="35" spans="1:16">
      <c r="A35" s="129" t="str">
        <f>Observation!$A$14</f>
        <v>Filled by NRO</v>
      </c>
      <c r="B35" s="87"/>
      <c r="C35" s="156"/>
      <c r="D35" s="137"/>
      <c r="E35" s="155"/>
      <c r="F35" s="58"/>
      <c r="G35" s="129"/>
      <c r="H35" s="118"/>
      <c r="I35" s="92"/>
      <c r="J35" s="124"/>
      <c r="K35" s="124"/>
      <c r="L35" s="15"/>
      <c r="M35" s="15"/>
      <c r="N35" s="118"/>
      <c r="O35" s="133"/>
      <c r="P35" s="135"/>
    </row>
    <row r="36" spans="1:16">
      <c r="A36" s="129" t="str">
        <f>Observation!$A$14</f>
        <v>Filled by NRO</v>
      </c>
      <c r="B36" s="87"/>
      <c r="C36" s="156"/>
      <c r="D36" s="137"/>
      <c r="E36" s="155"/>
      <c r="F36" s="58"/>
      <c r="G36" s="129"/>
      <c r="H36" s="118"/>
      <c r="I36" s="92"/>
      <c r="J36" s="124"/>
      <c r="K36" s="124"/>
      <c r="L36" s="15"/>
      <c r="M36" s="15"/>
      <c r="N36" s="118"/>
      <c r="O36" s="133"/>
      <c r="P36" s="135"/>
    </row>
    <row r="37" spans="1:16">
      <c r="A37" s="129" t="str">
        <f>Observation!$A$14</f>
        <v>Filled by NRO</v>
      </c>
      <c r="B37" s="87" t="str">
        <f>Observation!$B$14</f>
        <v>FAMILY NAME, Given name</v>
      </c>
      <c r="C37" s="156"/>
      <c r="D37" s="137"/>
      <c r="E37" s="155"/>
      <c r="F37" s="58"/>
      <c r="G37" s="129"/>
      <c r="H37" s="118"/>
      <c r="I37" s="92"/>
      <c r="J37" s="124"/>
      <c r="K37" s="124"/>
      <c r="L37" s="15"/>
      <c r="M37" s="15"/>
      <c r="N37" s="118"/>
      <c r="O37" s="133" t="e">
        <f>IF(K37="non SpW",VLOOKUP(N37,List!L$9:O$16,3),VLOOKUP(N37,List!L$9:O$16,4))</f>
        <v>#N/A</v>
      </c>
      <c r="P37" s="135"/>
    </row>
    <row r="38" spans="1:16">
      <c r="A38" s="129" t="str">
        <f>Observation!$A$14</f>
        <v>Filled by NRO</v>
      </c>
      <c r="B38" s="87"/>
      <c r="C38" s="156"/>
      <c r="D38" s="137"/>
      <c r="E38" s="155"/>
      <c r="F38" s="58"/>
      <c r="G38" s="129"/>
      <c r="H38" s="118"/>
      <c r="I38" s="92"/>
      <c r="J38" s="124"/>
      <c r="K38" s="124"/>
      <c r="L38" s="15"/>
      <c r="M38" s="15"/>
      <c r="N38" s="118"/>
      <c r="O38" s="133"/>
      <c r="P38" s="135"/>
    </row>
    <row r="39" spans="1:16">
      <c r="A39" s="129" t="str">
        <f>Observation!$A$14</f>
        <v>Filled by NRO</v>
      </c>
      <c r="B39" s="87"/>
      <c r="C39" s="156"/>
      <c r="D39" s="137"/>
      <c r="E39" s="155"/>
      <c r="F39" s="58"/>
      <c r="G39" s="129"/>
      <c r="H39" s="118"/>
      <c r="I39" s="92"/>
      <c r="J39" s="124"/>
      <c r="K39" s="124"/>
      <c r="L39" s="15"/>
      <c r="M39" s="15"/>
      <c r="N39" s="118"/>
      <c r="O39" s="133"/>
      <c r="P39" s="135"/>
    </row>
    <row r="40" spans="1:16" ht="16" thickBot="1">
      <c r="A40" s="130" t="str">
        <f>Observation!$A$14</f>
        <v>Filled by NRO</v>
      </c>
      <c r="B40" s="88"/>
      <c r="C40" s="102"/>
      <c r="D40" s="138"/>
      <c r="E40" s="106"/>
      <c r="F40" s="59"/>
      <c r="G40" s="130"/>
      <c r="H40" s="110"/>
      <c r="I40" s="93"/>
      <c r="J40" s="125"/>
      <c r="K40" s="125"/>
      <c r="L40" s="18"/>
      <c r="M40" s="18"/>
      <c r="N40" s="110"/>
      <c r="O40" s="100"/>
      <c r="P40" s="112"/>
    </row>
    <row r="41" spans="1:16" ht="16">
      <c r="A41" s="128" t="str">
        <f>Observation!$A$14</f>
        <v>Filled by NRO</v>
      </c>
      <c r="B41" s="127" t="str">
        <f>Observation!$B$14</f>
        <v>FAMILY NAME, Given name</v>
      </c>
      <c r="C41" s="101" t="s">
        <v>83</v>
      </c>
      <c r="D41" s="136" t="s">
        <v>87</v>
      </c>
      <c r="E41" s="105"/>
      <c r="F41" s="57"/>
      <c r="G41" s="131" t="s">
        <v>38</v>
      </c>
      <c r="H41" s="109" t="s">
        <v>74</v>
      </c>
      <c r="I41" s="91">
        <f>43-6</f>
        <v>37</v>
      </c>
      <c r="J41" s="123" t="s">
        <v>66</v>
      </c>
      <c r="K41" s="123" t="s">
        <v>35</v>
      </c>
      <c r="L41" s="12" t="s">
        <v>72</v>
      </c>
      <c r="M41" s="12">
        <v>43.12209</v>
      </c>
      <c r="N41" s="109"/>
      <c r="O41" s="99" t="e">
        <f>IF(K41="non SpW",VLOOKUP(N41,List!L$9:O$16,3),VLOOKUP(N41,List!L$9:O$16,4))</f>
        <v>#N/A</v>
      </c>
      <c r="P41" s="111"/>
    </row>
    <row r="42" spans="1:16" ht="16">
      <c r="A42" s="129" t="str">
        <f>Observation!$A$14</f>
        <v>Filled by NRO</v>
      </c>
      <c r="B42" s="87"/>
      <c r="C42" s="156"/>
      <c r="D42" s="137"/>
      <c r="E42" s="155"/>
      <c r="F42" s="58"/>
      <c r="G42" s="129"/>
      <c r="H42" s="118"/>
      <c r="I42" s="92"/>
      <c r="J42" s="124"/>
      <c r="K42" s="124"/>
      <c r="L42" s="15" t="s">
        <v>73</v>
      </c>
      <c r="M42" s="15">
        <v>42.820569999999996</v>
      </c>
      <c r="N42" s="118"/>
      <c r="O42" s="133"/>
      <c r="P42" s="135"/>
    </row>
    <row r="43" spans="1:16">
      <c r="A43" s="129" t="str">
        <f>Observation!$A$14</f>
        <v>Filled by NRO</v>
      </c>
      <c r="B43" s="87"/>
      <c r="C43" s="156"/>
      <c r="D43" s="137"/>
      <c r="E43" s="155"/>
      <c r="F43" s="58"/>
      <c r="G43" s="129"/>
      <c r="H43" s="118"/>
      <c r="I43" s="92"/>
      <c r="J43" s="124"/>
      <c r="K43" s="124"/>
      <c r="L43" s="15"/>
      <c r="M43" s="15"/>
      <c r="N43" s="118"/>
      <c r="O43" s="133"/>
      <c r="P43" s="135"/>
    </row>
    <row r="44" spans="1:16">
      <c r="A44" s="129" t="str">
        <f>Observation!$A$14</f>
        <v>Filled by NRO</v>
      </c>
      <c r="B44" s="87"/>
      <c r="C44" s="156"/>
      <c r="D44" s="137"/>
      <c r="E44" s="155"/>
      <c r="F44" s="58"/>
      <c r="G44" s="129"/>
      <c r="H44" s="118"/>
      <c r="I44" s="92"/>
      <c r="J44" s="124"/>
      <c r="K44" s="124"/>
      <c r="L44" s="15"/>
      <c r="M44" s="15"/>
      <c r="N44" s="118"/>
      <c r="O44" s="133"/>
      <c r="P44" s="135"/>
    </row>
    <row r="45" spans="1:16">
      <c r="A45" s="129" t="str">
        <f>Observation!$A$14</f>
        <v>Filled by NRO</v>
      </c>
      <c r="B45" s="87" t="str">
        <f>Observation!$B$14</f>
        <v>FAMILY NAME, Given name</v>
      </c>
      <c r="C45" s="156"/>
      <c r="D45" s="137"/>
      <c r="E45" s="155"/>
      <c r="F45" s="58"/>
      <c r="G45" s="129"/>
      <c r="H45" s="118"/>
      <c r="I45" s="92"/>
      <c r="J45" s="124"/>
      <c r="K45" s="124"/>
      <c r="L45" s="15"/>
      <c r="M45" s="15"/>
      <c r="N45" s="118"/>
      <c r="O45" s="133" t="e">
        <f>IF(K45="non SpW",VLOOKUP(N45,List!L$9:O$16,3),VLOOKUP(N45,List!L$9:O$16,4))</f>
        <v>#N/A</v>
      </c>
      <c r="P45" s="135"/>
    </row>
    <row r="46" spans="1:16">
      <c r="A46" s="129" t="str">
        <f>Observation!$A$14</f>
        <v>Filled by NRO</v>
      </c>
      <c r="B46" s="87"/>
      <c r="C46" s="156"/>
      <c r="D46" s="137"/>
      <c r="E46" s="155"/>
      <c r="F46" s="58"/>
      <c r="G46" s="129"/>
      <c r="H46" s="118"/>
      <c r="I46" s="92"/>
      <c r="J46" s="124"/>
      <c r="K46" s="124"/>
      <c r="L46" s="15"/>
      <c r="M46" s="15"/>
      <c r="N46" s="118"/>
      <c r="O46" s="133"/>
      <c r="P46" s="135"/>
    </row>
    <row r="47" spans="1:16">
      <c r="A47" s="129" t="str">
        <f>Observation!$A$14</f>
        <v>Filled by NRO</v>
      </c>
      <c r="B47" s="87"/>
      <c r="C47" s="156"/>
      <c r="D47" s="137"/>
      <c r="E47" s="155"/>
      <c r="F47" s="58"/>
      <c r="G47" s="129"/>
      <c r="H47" s="118"/>
      <c r="I47" s="92"/>
      <c r="J47" s="124"/>
      <c r="K47" s="124"/>
      <c r="L47" s="15"/>
      <c r="M47" s="15"/>
      <c r="N47" s="118"/>
      <c r="O47" s="133"/>
      <c r="P47" s="135"/>
    </row>
    <row r="48" spans="1:16" ht="16" thickBot="1">
      <c r="A48" s="130" t="str">
        <f>Observation!$A$14</f>
        <v>Filled by NRO</v>
      </c>
      <c r="B48" s="88"/>
      <c r="C48" s="102"/>
      <c r="D48" s="138"/>
      <c r="E48" s="106"/>
      <c r="F48" s="59"/>
      <c r="G48" s="130"/>
      <c r="H48" s="110"/>
      <c r="I48" s="93"/>
      <c r="J48" s="125"/>
      <c r="K48" s="125"/>
      <c r="L48" s="18"/>
      <c r="M48" s="18"/>
      <c r="N48" s="110"/>
      <c r="O48" s="100"/>
      <c r="P48" s="112"/>
    </row>
    <row r="54" spans="1:16" ht="23" thickBot="1">
      <c r="A54" s="134" t="s">
        <v>85</v>
      </c>
      <c r="B54" s="134"/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</row>
    <row r="55" spans="1:16" ht="18" customHeight="1">
      <c r="A55" s="131" t="s">
        <v>25</v>
      </c>
      <c r="B55" s="90" t="s">
        <v>26</v>
      </c>
      <c r="C55" s="113" t="s">
        <v>56</v>
      </c>
      <c r="D55" s="103"/>
      <c r="E55" s="153" t="s">
        <v>51</v>
      </c>
      <c r="F55" s="154"/>
      <c r="G55" s="145" t="s">
        <v>0</v>
      </c>
      <c r="H55" s="146"/>
      <c r="I55" s="146"/>
      <c r="J55" s="146"/>
      <c r="K55" s="146"/>
      <c r="L55" s="146"/>
      <c r="M55" s="146"/>
      <c r="N55" s="146"/>
      <c r="O55" s="147"/>
      <c r="P55" s="139" t="s">
        <v>8</v>
      </c>
    </row>
    <row r="56" spans="1:16" ht="18" customHeight="1">
      <c r="A56" s="132"/>
      <c r="B56" s="133"/>
      <c r="C56" s="114"/>
      <c r="D56" s="115"/>
      <c r="E56" s="151" t="s">
        <v>60</v>
      </c>
      <c r="F56" s="152"/>
      <c r="G56" s="142" t="s">
        <v>29</v>
      </c>
      <c r="H56" s="143"/>
      <c r="I56" s="143"/>
      <c r="J56" s="144"/>
      <c r="K56" s="148" t="s">
        <v>28</v>
      </c>
      <c r="L56" s="149"/>
      <c r="M56" s="149"/>
      <c r="N56" s="149"/>
      <c r="O56" s="150"/>
      <c r="P56" s="140"/>
    </row>
    <row r="57" spans="1:16" ht="33" thickBot="1">
      <c r="A57" s="130"/>
      <c r="B57" s="88"/>
      <c r="C57" s="116"/>
      <c r="D57" s="104"/>
      <c r="E57" s="51" t="s">
        <v>61</v>
      </c>
      <c r="F57" s="52" t="s">
        <v>62</v>
      </c>
      <c r="G57" s="6" t="s">
        <v>1</v>
      </c>
      <c r="H57" s="46" t="s">
        <v>48</v>
      </c>
      <c r="I57" s="7" t="s">
        <v>4</v>
      </c>
      <c r="J57" s="7" t="s">
        <v>2</v>
      </c>
      <c r="K57" s="24" t="s">
        <v>3</v>
      </c>
      <c r="L57" s="7" t="s">
        <v>5</v>
      </c>
      <c r="M57" s="47" t="s">
        <v>52</v>
      </c>
      <c r="N57" s="28" t="s">
        <v>7</v>
      </c>
      <c r="O57" s="8" t="s">
        <v>43</v>
      </c>
      <c r="P57" s="141"/>
    </row>
    <row r="58" spans="1:16" ht="38" customHeight="1" thickBot="1">
      <c r="A58" s="36" t="str">
        <f>Observation!$A$14</f>
        <v>Filled by NRO</v>
      </c>
      <c r="B58" s="37" t="str">
        <f>Observation!$B$14</f>
        <v>FAMILY NAME, Given name</v>
      </c>
      <c r="C58" s="78" t="s">
        <v>86</v>
      </c>
      <c r="D58" s="71" t="s">
        <v>87</v>
      </c>
      <c r="E58" s="53"/>
      <c r="F58" s="54"/>
      <c r="G58" s="33" t="s">
        <v>34</v>
      </c>
      <c r="H58" s="48"/>
      <c r="I58" s="9"/>
      <c r="J58" s="60" t="s">
        <v>68</v>
      </c>
      <c r="K58" s="34" t="s">
        <v>44</v>
      </c>
      <c r="L58" s="30" t="s">
        <v>46</v>
      </c>
      <c r="M58" s="12"/>
      <c r="N58" s="34" t="s">
        <v>44</v>
      </c>
      <c r="O58" s="35">
        <v>2000</v>
      </c>
      <c r="P58" s="21"/>
    </row>
    <row r="59" spans="1:16" ht="38" customHeight="1" thickBot="1">
      <c r="A59" s="36" t="str">
        <f>Observation!$A$14</f>
        <v>Filled by NRO</v>
      </c>
      <c r="B59" s="37" t="str">
        <f>Observation!$B$14</f>
        <v>FAMILY NAME, Given name</v>
      </c>
      <c r="C59" s="79" t="s">
        <v>86</v>
      </c>
      <c r="D59" s="50" t="s">
        <v>87</v>
      </c>
      <c r="E59" s="55"/>
      <c r="F59" s="56"/>
      <c r="G59" s="36" t="s">
        <v>38</v>
      </c>
      <c r="H59" s="49"/>
      <c r="I59" s="38"/>
      <c r="J59" s="39" t="s">
        <v>66</v>
      </c>
      <c r="K59" s="39" t="s">
        <v>45</v>
      </c>
      <c r="L59" s="39" t="s">
        <v>47</v>
      </c>
      <c r="M59" s="40"/>
      <c r="N59" s="39" t="s">
        <v>44</v>
      </c>
      <c r="O59" s="37">
        <v>2000</v>
      </c>
      <c r="P59" s="41"/>
    </row>
  </sheetData>
  <mergeCells count="64">
    <mergeCell ref="C41:C48"/>
    <mergeCell ref="A54:P54"/>
    <mergeCell ref="E56:F56"/>
    <mergeCell ref="A55:A57"/>
    <mergeCell ref="B55:B57"/>
    <mergeCell ref="G55:O55"/>
    <mergeCell ref="E55:F55"/>
    <mergeCell ref="P55:P57"/>
    <mergeCell ref="G56:J56"/>
    <mergeCell ref="K56:O56"/>
    <mergeCell ref="A41:A48"/>
    <mergeCell ref="B41:B48"/>
    <mergeCell ref="D41:D48"/>
    <mergeCell ref="G41:G48"/>
    <mergeCell ref="I41:I48"/>
    <mergeCell ref="H41:H48"/>
    <mergeCell ref="E41:E48"/>
    <mergeCell ref="J41:J48"/>
    <mergeCell ref="K41:K48"/>
    <mergeCell ref="N41:N48"/>
    <mergeCell ref="O41:O48"/>
    <mergeCell ref="P41:P48"/>
    <mergeCell ref="K21:K24"/>
    <mergeCell ref="N21:N24"/>
    <mergeCell ref="O21:O24"/>
    <mergeCell ref="P21:P24"/>
    <mergeCell ref="P25:P40"/>
    <mergeCell ref="A25:A40"/>
    <mergeCell ref="B25:B40"/>
    <mergeCell ref="D25:D40"/>
    <mergeCell ref="G25:G40"/>
    <mergeCell ref="I25:I40"/>
    <mergeCell ref="H25:H40"/>
    <mergeCell ref="E25:E40"/>
    <mergeCell ref="C25:C40"/>
    <mergeCell ref="J25:J40"/>
    <mergeCell ref="J21:J24"/>
    <mergeCell ref="K25:K40"/>
    <mergeCell ref="N25:N40"/>
    <mergeCell ref="O25:O40"/>
    <mergeCell ref="B21:B24"/>
    <mergeCell ref="D21:D24"/>
    <mergeCell ref="G21:G24"/>
    <mergeCell ref="I21:I24"/>
    <mergeCell ref="E21:E24"/>
    <mergeCell ref="H21:H24"/>
    <mergeCell ref="F21:F24"/>
    <mergeCell ref="C21:C24"/>
    <mergeCell ref="C55:D57"/>
    <mergeCell ref="C18:D20"/>
    <mergeCell ref="A1:O1"/>
    <mergeCell ref="A17:P17"/>
    <mergeCell ref="A3:K3"/>
    <mergeCell ref="A5:K5"/>
    <mergeCell ref="A11:O11"/>
    <mergeCell ref="E18:F18"/>
    <mergeCell ref="A18:A20"/>
    <mergeCell ref="B18:B20"/>
    <mergeCell ref="G18:O18"/>
    <mergeCell ref="P18:P20"/>
    <mergeCell ref="G19:J19"/>
    <mergeCell ref="K19:O19"/>
    <mergeCell ref="E19:F19"/>
    <mergeCell ref="A21:A24"/>
  </mergeCells>
  <phoneticPr fontId="2"/>
  <pageMargins left="0.7" right="0.7" top="0.75" bottom="0.75" header="0.3" footer="0.3"/>
  <pageSetup paperSize="9" orientation="portrait" horizontalDpi="4294967292" verticalDpi="4294967292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 xr:uid="{00000000-0002-0000-0100-000000000000}">
          <x14:formula1>
            <xm:f>List!$E$11</xm:f>
          </x14:formula1>
          <xm:sqref>G59 G41:G48</xm:sqref>
        </x14:dataValidation>
        <x14:dataValidation type="list" allowBlank="1" showInputMessage="1" showErrorMessage="1" xr:uid="{00000000-0002-0000-0100-000001000000}">
          <x14:formula1>
            <xm:f>List!$L$9:$L$16</xm:f>
          </x14:formula1>
          <xm:sqref>N21:N48</xm:sqref>
        </x14:dataValidation>
        <x14:dataValidation type="list" allowBlank="1" showInputMessage="1" showErrorMessage="1" xr:uid="{00000000-0002-0000-0100-000002000000}">
          <x14:formula1>
            <xm:f>List!$F$9:$F$10</xm:f>
          </x14:formula1>
          <xm:sqref>H58:H59 H21:H48</xm:sqref>
        </x14:dataValidation>
        <x14:dataValidation type="list" allowBlank="1" showInputMessage="1" showErrorMessage="1" xr:uid="{00000000-0002-0000-0100-000003000000}">
          <x14:formula1>
            <xm:f>List!$D$9:$D$10</xm:f>
          </x14:formula1>
          <xm:sqref>E21:E48 E58:E59</xm:sqref>
        </x14:dataValidation>
        <x14:dataValidation type="list" allowBlank="1" showInputMessage="1" showErrorMessage="1" xr:uid="{00000000-0002-0000-0100-000004000000}">
          <x14:formula1>
            <xm:f>List!$H$15</xm:f>
          </x14:formula1>
          <xm:sqref>J41:J48</xm:sqref>
        </x14:dataValidation>
        <x14:dataValidation type="list" allowBlank="1" showInputMessage="1" showErrorMessage="1" xr:uid="{00000000-0002-0000-0100-000005000000}">
          <x14:formula1>
            <xm:f>List!$H$19</xm:f>
          </x14:formula1>
          <xm:sqref>J21:J40 J58</xm:sqref>
        </x14:dataValidation>
        <x14:dataValidation type="list" allowBlank="1" showInputMessage="1" showErrorMessage="1" xr:uid="{00000000-0002-0000-0100-000006000000}">
          <x14:formula1>
            <xm:f>List!$H$10</xm:f>
          </x14:formula1>
          <xm:sqref>J59</xm:sqref>
        </x14:dataValidation>
        <x14:dataValidation type="list" allowBlank="1" showInputMessage="1" showErrorMessage="1" xr:uid="{00000000-0002-0000-0100-000007000000}">
          <x14:formula1>
            <xm:f>List!$E$9</xm:f>
          </x14:formula1>
          <xm:sqref>G21:G24 G58</xm:sqref>
        </x14:dataValidation>
        <x14:dataValidation type="list" allowBlank="1" showInputMessage="1" showErrorMessage="1" xr:uid="{00000000-0002-0000-0100-000008000000}">
          <x14:formula1>
            <xm:f>List!$E$10</xm:f>
          </x14:formula1>
          <xm:sqref>G25:G40</xm:sqref>
        </x14:dataValidation>
        <x14:dataValidation type="list" allowBlank="1" showInputMessage="1" showErrorMessage="1" xr:uid="{00000000-0002-0000-0100-000009000000}">
          <x14:formula1>
            <xm:f>List!$I$9</xm:f>
          </x14:formula1>
          <xm:sqref>K21:K48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5:O24"/>
  <sheetViews>
    <sheetView workbookViewId="0">
      <selection activeCell="H23" sqref="H23"/>
    </sheetView>
  </sheetViews>
  <sheetFormatPr baseColWidth="10" defaultColWidth="12.83203125" defaultRowHeight="15"/>
  <cols>
    <col min="3" max="3" width="12.83203125" customWidth="1"/>
    <col min="4" max="4" width="10.83203125" bestFit="1" customWidth="1"/>
    <col min="5" max="5" width="16.1640625" bestFit="1" customWidth="1"/>
    <col min="6" max="6" width="18.1640625" bestFit="1" customWidth="1"/>
    <col min="7" max="7" width="17" bestFit="1" customWidth="1"/>
    <col min="8" max="8" width="21.1640625" bestFit="1" customWidth="1"/>
    <col min="9" max="9" width="8.83203125" bestFit="1" customWidth="1"/>
    <col min="10" max="10" width="14.33203125" bestFit="1" customWidth="1"/>
    <col min="11" max="11" width="20.1640625" bestFit="1" customWidth="1"/>
    <col min="12" max="12" width="15.33203125" bestFit="1" customWidth="1"/>
    <col min="13" max="13" width="10.5" bestFit="1" customWidth="1"/>
    <col min="14" max="15" width="15.6640625" bestFit="1" customWidth="1"/>
  </cols>
  <sheetData>
    <row r="5" spans="3:15" ht="16" thickBot="1"/>
    <row r="6" spans="3:15" ht="16">
      <c r="C6" s="163" t="s">
        <v>9</v>
      </c>
      <c r="D6" s="44" t="s">
        <v>51</v>
      </c>
      <c r="E6" s="166" t="s">
        <v>0</v>
      </c>
      <c r="F6" s="167"/>
      <c r="G6" s="167"/>
      <c r="H6" s="168"/>
      <c r="I6" s="168"/>
      <c r="J6" s="168"/>
      <c r="K6" s="168"/>
      <c r="L6" s="169"/>
      <c r="M6" s="163" t="s">
        <v>8</v>
      </c>
    </row>
    <row r="7" spans="3:15">
      <c r="C7" s="164"/>
      <c r="D7" s="175" t="s">
        <v>53</v>
      </c>
      <c r="E7" s="173" t="s">
        <v>32</v>
      </c>
      <c r="F7" s="171"/>
      <c r="G7" s="171"/>
      <c r="H7" s="174"/>
      <c r="I7" s="170" t="s">
        <v>33</v>
      </c>
      <c r="J7" s="171"/>
      <c r="K7" s="171"/>
      <c r="L7" s="172"/>
      <c r="M7" s="164"/>
      <c r="N7" t="s">
        <v>21</v>
      </c>
    </row>
    <row r="8" spans="3:15" ht="17" thickBot="1">
      <c r="C8" s="165"/>
      <c r="D8" s="176"/>
      <c r="E8" s="3" t="s">
        <v>1</v>
      </c>
      <c r="F8" s="43" t="s">
        <v>48</v>
      </c>
      <c r="G8" s="1" t="s">
        <v>4</v>
      </c>
      <c r="H8" s="1" t="s">
        <v>2</v>
      </c>
      <c r="I8" s="1" t="s">
        <v>3</v>
      </c>
      <c r="J8" s="1" t="s">
        <v>5</v>
      </c>
      <c r="K8" s="1" t="s">
        <v>6</v>
      </c>
      <c r="L8" s="2" t="s">
        <v>7</v>
      </c>
      <c r="M8" s="165"/>
      <c r="N8" s="4" t="s">
        <v>22</v>
      </c>
      <c r="O8" s="4" t="s">
        <v>23</v>
      </c>
    </row>
    <row r="9" spans="3:15">
      <c r="D9" t="s">
        <v>63</v>
      </c>
      <c r="E9" t="s">
        <v>10</v>
      </c>
      <c r="F9" t="s">
        <v>49</v>
      </c>
      <c r="H9" t="s">
        <v>14</v>
      </c>
      <c r="I9" t="s">
        <v>18</v>
      </c>
      <c r="L9">
        <v>3.81</v>
      </c>
      <c r="N9">
        <f t="shared" ref="N9:N15" si="0">N10/2</f>
        <v>15.625</v>
      </c>
      <c r="O9">
        <f t="shared" ref="O9:O14" si="1">O10/2</f>
        <v>7.8125</v>
      </c>
    </row>
    <row r="10" spans="3:15" ht="32">
      <c r="D10" t="s">
        <v>64</v>
      </c>
      <c r="E10" t="s">
        <v>11</v>
      </c>
      <c r="F10" s="5" t="s">
        <v>50</v>
      </c>
      <c r="H10" t="s">
        <v>15</v>
      </c>
      <c r="I10" t="s">
        <v>19</v>
      </c>
      <c r="L10">
        <v>7.63</v>
      </c>
      <c r="N10">
        <f t="shared" si="0"/>
        <v>31.25</v>
      </c>
      <c r="O10">
        <f t="shared" si="1"/>
        <v>15.625</v>
      </c>
    </row>
    <row r="11" spans="3:15">
      <c r="E11" t="s">
        <v>13</v>
      </c>
      <c r="H11" t="s">
        <v>16</v>
      </c>
      <c r="I11" t="s">
        <v>20</v>
      </c>
      <c r="L11">
        <v>15.26</v>
      </c>
      <c r="N11">
        <f t="shared" si="0"/>
        <v>62.5</v>
      </c>
      <c r="O11">
        <f t="shared" si="1"/>
        <v>31.25</v>
      </c>
    </row>
    <row r="12" spans="3:15">
      <c r="E12" t="s">
        <v>12</v>
      </c>
      <c r="H12" t="s">
        <v>17</v>
      </c>
      <c r="L12">
        <v>30.52</v>
      </c>
      <c r="N12">
        <f t="shared" si="0"/>
        <v>125</v>
      </c>
      <c r="O12">
        <f t="shared" si="1"/>
        <v>62.5</v>
      </c>
    </row>
    <row r="13" spans="3:15">
      <c r="E13" t="s">
        <v>30</v>
      </c>
      <c r="L13">
        <v>61.04</v>
      </c>
      <c r="N13">
        <f t="shared" si="0"/>
        <v>250</v>
      </c>
      <c r="O13">
        <f t="shared" si="1"/>
        <v>125</v>
      </c>
    </row>
    <row r="14" spans="3:15" ht="32">
      <c r="E14" s="5" t="s">
        <v>58</v>
      </c>
      <c r="L14">
        <v>122.07</v>
      </c>
      <c r="N14">
        <f t="shared" si="0"/>
        <v>500</v>
      </c>
      <c r="O14">
        <f t="shared" si="1"/>
        <v>250</v>
      </c>
    </row>
    <row r="15" spans="3:15">
      <c r="E15" t="s">
        <v>31</v>
      </c>
      <c r="H15" t="s">
        <v>67</v>
      </c>
      <c r="L15">
        <v>244.14</v>
      </c>
      <c r="N15">
        <f t="shared" si="0"/>
        <v>1000</v>
      </c>
      <c r="O15">
        <f>O16/2</f>
        <v>500</v>
      </c>
    </row>
    <row r="16" spans="3:15">
      <c r="H16" t="s">
        <v>16</v>
      </c>
      <c r="L16">
        <v>488.28</v>
      </c>
      <c r="N16">
        <v>2000</v>
      </c>
      <c r="O16">
        <v>1000</v>
      </c>
    </row>
    <row r="19" spans="5:8">
      <c r="H19" s="64" t="s">
        <v>69</v>
      </c>
    </row>
    <row r="20" spans="5:8">
      <c r="H20" s="64" t="s">
        <v>70</v>
      </c>
    </row>
    <row r="23" spans="5:8" ht="32">
      <c r="E23" s="5" t="s">
        <v>91</v>
      </c>
      <c r="H23" s="5" t="s">
        <v>93</v>
      </c>
    </row>
    <row r="24" spans="5:8" ht="32">
      <c r="H24" s="5" t="s">
        <v>95</v>
      </c>
    </row>
  </sheetData>
  <mergeCells count="6">
    <mergeCell ref="M6:M8"/>
    <mergeCell ref="C6:C8"/>
    <mergeCell ref="E6:L6"/>
    <mergeCell ref="I7:L7"/>
    <mergeCell ref="E7:H7"/>
    <mergeCell ref="D7:D8"/>
  </mergeCells>
  <phoneticPr fontId="2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Observation</vt:lpstr>
      <vt:lpstr>Pointing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MINAMIDANI Tetsuhiro</dc:creator>
  <cp:lastModifiedBy>梅本智文</cp:lastModifiedBy>
  <cp:lastPrinted>2018-07-05T00:06:33Z</cp:lastPrinted>
  <dcterms:created xsi:type="dcterms:W3CDTF">2017-11-06T01:38:42Z</dcterms:created>
  <dcterms:modified xsi:type="dcterms:W3CDTF">2020-06-08T08:33:39Z</dcterms:modified>
</cp:coreProperties>
</file>